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ธุรการชั้นเรียน\ธุรการชั้นป5ปี2562\"/>
    </mc:Choice>
  </mc:AlternateContent>
  <xr:revisionPtr revIDLastSave="0" documentId="8_{C2AE823C-6B7E-4F18-B1B2-84B85F5FF303}" xr6:coauthVersionLast="44" xr6:coauthVersionMax="44" xr10:uidLastSave="{00000000-0000-0000-0000-000000000000}"/>
  <bookViews>
    <workbookView xWindow="-110" yWindow="50" windowWidth="10320" windowHeight="9250" activeTab="6" xr2:uid="{E5F4C65A-3294-4C32-A407-9391CE22F006}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7" l="1"/>
  <c r="G56" i="7"/>
  <c r="F56" i="7"/>
  <c r="H26" i="7"/>
  <c r="H55" i="8" l="1"/>
  <c r="G55" i="8"/>
  <c r="F55" i="8"/>
  <c r="G51" i="6"/>
  <c r="O50" i="6"/>
  <c r="H56" i="3"/>
  <c r="F51" i="6"/>
  <c r="H51" i="6"/>
  <c r="H56" i="4"/>
  <c r="H55" i="5"/>
  <c r="G55" i="5"/>
  <c r="F55" i="5"/>
  <c r="G56" i="4"/>
  <c r="F56" i="4"/>
  <c r="G56" i="3"/>
  <c r="F56" i="3"/>
  <c r="H56" i="2"/>
  <c r="G56" i="2"/>
  <c r="F56" i="2"/>
  <c r="H56" i="1"/>
  <c r="G56" i="1"/>
  <c r="F56" i="1"/>
  <c r="H54" i="8"/>
  <c r="G54" i="8"/>
  <c r="F54" i="8"/>
  <c r="H55" i="7"/>
  <c r="G55" i="7"/>
  <c r="F55" i="7"/>
  <c r="H50" i="6"/>
  <c r="G50" i="6"/>
  <c r="F50" i="6"/>
  <c r="H54" i="5"/>
  <c r="G54" i="5"/>
  <c r="F54" i="5"/>
  <c r="H55" i="4"/>
  <c r="G55" i="4"/>
  <c r="F55" i="4"/>
  <c r="H55" i="3"/>
  <c r="G55" i="3"/>
  <c r="F55" i="3"/>
  <c r="H55" i="2"/>
  <c r="G55" i="2"/>
  <c r="F55" i="2"/>
  <c r="H55" i="1"/>
  <c r="G55" i="1"/>
  <c r="F55" i="1"/>
  <c r="H54" i="7"/>
  <c r="G54" i="7"/>
  <c r="F54" i="7"/>
  <c r="H53" i="5"/>
  <c r="G53" i="5"/>
  <c r="F53" i="5"/>
  <c r="H54" i="4"/>
  <c r="G54" i="4"/>
  <c r="F54" i="4"/>
  <c r="H54" i="3"/>
  <c r="G54" i="3"/>
  <c r="F54" i="3"/>
  <c r="H54" i="2"/>
  <c r="G54" i="2"/>
  <c r="F54" i="2"/>
  <c r="H54" i="1"/>
  <c r="G54" i="1"/>
  <c r="F54" i="1"/>
  <c r="H53" i="8"/>
  <c r="G53" i="8"/>
  <c r="F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49" i="6"/>
  <c r="G49" i="6"/>
  <c r="F49" i="6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J55" i="8" l="1"/>
  <c r="J54" i="8"/>
  <c r="K53" i="8"/>
  <c r="K55" i="8" s="1"/>
  <c r="J53" i="8"/>
  <c r="I53" i="8"/>
  <c r="I55" i="8" s="1"/>
  <c r="K51" i="6"/>
  <c r="J51" i="6"/>
  <c r="I51" i="6"/>
  <c r="K50" i="6"/>
  <c r="J50" i="6"/>
  <c r="I50" i="6"/>
  <c r="J55" i="5"/>
  <c r="J54" i="5"/>
  <c r="K49" i="6"/>
  <c r="J49" i="6"/>
  <c r="I49" i="6"/>
  <c r="K54" i="7"/>
  <c r="K56" i="7" s="1"/>
  <c r="J54" i="7"/>
  <c r="J55" i="7" s="1"/>
  <c r="I54" i="7"/>
  <c r="I55" i="7" s="1"/>
  <c r="K53" i="5"/>
  <c r="K54" i="5" s="1"/>
  <c r="J53" i="5"/>
  <c r="I53" i="5"/>
  <c r="I55" i="5" s="1"/>
  <c r="K54" i="4"/>
  <c r="K56" i="4" s="1"/>
  <c r="J54" i="4"/>
  <c r="J55" i="4" s="1"/>
  <c r="I54" i="4"/>
  <c r="I55" i="4" s="1"/>
  <c r="K54" i="3"/>
  <c r="K56" i="3" s="1"/>
  <c r="J54" i="3"/>
  <c r="J55" i="3" s="1"/>
  <c r="I54" i="3"/>
  <c r="I55" i="3" s="1"/>
  <c r="K54" i="2"/>
  <c r="K56" i="2" s="1"/>
  <c r="J54" i="2"/>
  <c r="J55" i="2" s="1"/>
  <c r="I54" i="2"/>
  <c r="I55" i="2" s="1"/>
  <c r="J56" i="1"/>
  <c r="K56" i="1"/>
  <c r="K54" i="8" l="1"/>
  <c r="I54" i="8"/>
  <c r="K55" i="7"/>
  <c r="K55" i="5"/>
  <c r="I54" i="5"/>
  <c r="K55" i="4"/>
  <c r="I56" i="7"/>
  <c r="J56" i="7"/>
  <c r="I56" i="4"/>
  <c r="J56" i="4"/>
  <c r="K55" i="3"/>
  <c r="I56" i="3"/>
  <c r="J56" i="3"/>
  <c r="K55" i="2"/>
  <c r="I56" i="2"/>
  <c r="J56" i="2"/>
  <c r="K55" i="1"/>
  <c r="J55" i="1"/>
  <c r="K54" i="1"/>
  <c r="J54" i="1"/>
  <c r="I54" i="1"/>
  <c r="I55" i="1" s="1"/>
  <c r="Q6" i="2"/>
  <c r="I56" i="1" l="1"/>
</calcChain>
</file>

<file path=xl/sharedStrings.xml><?xml version="1.0" encoding="utf-8"?>
<sst xmlns="http://schemas.openxmlformats.org/spreadsheetml/2006/main" count="1268" uniqueCount="752">
  <si>
    <t>เลขที่</t>
  </si>
  <si>
    <t>เลขประจำตัว</t>
  </si>
  <si>
    <t>ชื่อ - นามสกุล</t>
  </si>
  <si>
    <t>เด็กชาย</t>
  </si>
  <si>
    <t>อุทัย</t>
  </si>
  <si>
    <t>โคมพุดซา</t>
  </si>
  <si>
    <t>ไกรวิชญ์</t>
  </si>
  <si>
    <t>จุนใจ</t>
  </si>
  <si>
    <t>ยศกร</t>
  </si>
  <si>
    <t>สิมทอง</t>
  </si>
  <si>
    <t>โภคิน</t>
  </si>
  <si>
    <t>ชังจอหอ</t>
  </si>
  <si>
    <t>ชิษณุพงศ์</t>
  </si>
  <si>
    <t>สุราฤทธิ์</t>
  </si>
  <si>
    <t>เอกภวินท์</t>
  </si>
  <si>
    <t>ไขทะเล</t>
  </si>
  <si>
    <t>นัทธพงศ์</t>
  </si>
  <si>
    <t>เชิญกลาง</t>
  </si>
  <si>
    <t>พีรวิชญ์</t>
  </si>
  <si>
    <t>ชมเชย</t>
  </si>
  <si>
    <t>เชิดพงษ์</t>
  </si>
  <si>
    <t>จรัญญา</t>
  </si>
  <si>
    <t>ทวีโชค</t>
  </si>
  <si>
    <t>พูนศรี</t>
  </si>
  <si>
    <t>ชินกฤต</t>
  </si>
  <si>
    <t>แก่นสันเทียะ</t>
  </si>
  <si>
    <t>กมนทรรศน์</t>
  </si>
  <si>
    <t>จารึกโพธิ์</t>
  </si>
  <si>
    <t>จอมทัพพ์</t>
  </si>
  <si>
    <t>ทองวิไล</t>
  </si>
  <si>
    <t>นพรัตน์</t>
  </si>
  <si>
    <t>ทัศนะนาคะจิตต์</t>
  </si>
  <si>
    <t>พีรพิสิษฐ์</t>
  </si>
  <si>
    <t>อัศวเมฆินทร์</t>
  </si>
  <si>
    <t>วิกรม</t>
  </si>
  <si>
    <t>รอดจันทร์พะเนา</t>
  </si>
  <si>
    <t>ศุภชัย</t>
  </si>
  <si>
    <t>จีระออน</t>
  </si>
  <si>
    <t>เสฎฐวุฒิ</t>
  </si>
  <si>
    <t>ร่วมรส</t>
  </si>
  <si>
    <t>อานนท์</t>
  </si>
  <si>
    <t>อาศัยนา</t>
  </si>
  <si>
    <t>เถลิงรัฐ</t>
  </si>
  <si>
    <t>อินทร์สวน</t>
  </si>
  <si>
    <t>ภูรินทร์</t>
  </si>
  <si>
    <t>ดำริห์</t>
  </si>
  <si>
    <t>พรพิพัฒน์</t>
  </si>
  <si>
    <t>เกรียรัมย์</t>
  </si>
  <si>
    <t>ตู้โฟล์ค</t>
  </si>
  <si>
    <t>แสงทับทิม</t>
  </si>
  <si>
    <t>เด็กหญิง</t>
  </si>
  <si>
    <t>ณิชาภัทร</t>
  </si>
  <si>
    <t>ศิริวัฒน์</t>
  </si>
  <si>
    <t>ปภาวี</t>
  </si>
  <si>
    <t>ลี้สุวัฒนกุล</t>
  </si>
  <si>
    <t>ลักษณ์นภา</t>
  </si>
  <si>
    <t>ภาสุกใส</t>
  </si>
  <si>
    <t>นภาวรรณ</t>
  </si>
  <si>
    <t>บัวตะคุ</t>
  </si>
  <si>
    <t>ปาริชาติ</t>
  </si>
  <si>
    <t>หวังในธรรม</t>
  </si>
  <si>
    <t>ปรีญาพร</t>
  </si>
  <si>
    <t>จองทองหลาง</t>
  </si>
  <si>
    <t>อธิชา</t>
  </si>
  <si>
    <t>จีรังโคกกรวด</t>
  </si>
  <si>
    <t>ศรศิลป์</t>
  </si>
  <si>
    <t>เดิมกะฮาด</t>
  </si>
  <si>
    <t>สุจินทรา</t>
  </si>
  <si>
    <t>ด่านกระโทก</t>
  </si>
  <si>
    <t>ศิลาวดี</t>
  </si>
  <si>
    <t>แก่นทรัพย์</t>
  </si>
  <si>
    <t>ภักดิ์จิราพรรณ</t>
  </si>
  <si>
    <t>ย่านกลาง</t>
  </si>
  <si>
    <t>จิรภิญญา</t>
  </si>
  <si>
    <t>ภูครองนา</t>
  </si>
  <si>
    <t>ปพิชญา</t>
  </si>
  <si>
    <t>ตุ๊ดมะเริง</t>
  </si>
  <si>
    <t>กันตา</t>
  </si>
  <si>
    <t>แขพุดซา</t>
  </si>
  <si>
    <t>ญาณภัทร</t>
  </si>
  <si>
    <t>มณี</t>
  </si>
  <si>
    <t>ปราณฉัตร</t>
  </si>
  <si>
    <t>ทองกูล</t>
  </si>
  <si>
    <t>แพรวา</t>
  </si>
  <si>
    <t>ชุยหาญ</t>
  </si>
  <si>
    <t>ลภัสสินี</t>
  </si>
  <si>
    <t>ไกรกลาง</t>
  </si>
  <si>
    <t>สุคนธวา</t>
  </si>
  <si>
    <t>รัตนารักษ์</t>
  </si>
  <si>
    <t>พิจิตรา</t>
  </si>
  <si>
    <t>อาจศึก</t>
  </si>
  <si>
    <t>ภัทรานันท์</t>
  </si>
  <si>
    <t>แต้มกระโทก</t>
  </si>
  <si>
    <t>กัญญาภัค</t>
  </si>
  <si>
    <t>พิมพ์สิงห์</t>
  </si>
  <si>
    <t>พรปวีณ์</t>
  </si>
  <si>
    <t>เขตนิมิตร</t>
  </si>
  <si>
    <t>ศุภลักษณ์</t>
  </si>
  <si>
    <t>ปัตตานัง</t>
  </si>
  <si>
    <t>พชรพรรณ</t>
  </si>
  <si>
    <t>พชรพรรณทัพพ์</t>
  </si>
  <si>
    <t>ภคอร</t>
  </si>
  <si>
    <t>ลังสระน้อย</t>
  </si>
  <si>
    <t>รวม</t>
  </si>
  <si>
    <t>ภูริชญา</t>
  </si>
  <si>
    <t>บัวสิงห์</t>
  </si>
  <si>
    <t>ศุภวิชญ์</t>
  </si>
  <si>
    <t>เหม่งสูงเนิน</t>
  </si>
  <si>
    <t>กรวิชญ์</t>
  </si>
  <si>
    <t>สินปรุ</t>
  </si>
  <si>
    <t>ธนพล</t>
  </si>
  <si>
    <t>พลสวัสดิ์ชัย</t>
  </si>
  <si>
    <t>เจษฎาภรณ์</t>
  </si>
  <si>
    <t>ดวนใหญ่</t>
  </si>
  <si>
    <t>พรพิชิต</t>
  </si>
  <si>
    <t>สารีบุตร</t>
  </si>
  <si>
    <t>ศรัณยพงศ์</t>
  </si>
  <si>
    <t>ไทยทะเล</t>
  </si>
  <si>
    <t>พสิษฐ์</t>
  </si>
  <si>
    <t>เพื่อนประชาราษฎร</t>
  </si>
  <si>
    <t>ชยุตพงศ์</t>
  </si>
  <si>
    <t>ภิญโญยง</t>
  </si>
  <si>
    <t>ธนภัทร</t>
  </si>
  <si>
    <t>ปลอดกระโทก</t>
  </si>
  <si>
    <t>ขจรศักดิ์</t>
  </si>
  <si>
    <t>ทวยมีฤทธิ์</t>
  </si>
  <si>
    <t>ธนรัช</t>
  </si>
  <si>
    <t>แต่งเมือง</t>
  </si>
  <si>
    <t>ธนาพัฒน์</t>
  </si>
  <si>
    <t>สวมขุนทด</t>
  </si>
  <si>
    <t>ธราเทพ</t>
  </si>
  <si>
    <t>ไผ่แก้ว</t>
  </si>
  <si>
    <t>ปฏิภาณ</t>
  </si>
  <si>
    <t>เชาว์โคกสูง</t>
  </si>
  <si>
    <t>ปัณณวิชญ์</t>
  </si>
  <si>
    <t>ทาขุนทด</t>
  </si>
  <si>
    <t>พงศ์ภรณ์</t>
  </si>
  <si>
    <t>ผินโพธิ์</t>
  </si>
  <si>
    <t>ภาคิน</t>
  </si>
  <si>
    <t>สนิทไทย</t>
  </si>
  <si>
    <t>รัชพล</t>
  </si>
  <si>
    <t>อชิตะ</t>
  </si>
  <si>
    <t>ยิ้มสงบ</t>
  </si>
  <si>
    <t>เวชวรรณ</t>
  </si>
  <si>
    <t>เปราะจันทึก</t>
  </si>
  <si>
    <t>รัฐภูมิ</t>
  </si>
  <si>
    <t>สิงห์ลี</t>
  </si>
  <si>
    <t>อนุพงษ์</t>
  </si>
  <si>
    <t>จันทร์อุบล</t>
  </si>
  <si>
    <t>ธีรญา</t>
  </si>
  <si>
    <t>สานอก</t>
  </si>
  <si>
    <t>มณภัทร</t>
  </si>
  <si>
    <t>ประสิทธิ์</t>
  </si>
  <si>
    <t>มณิสรา</t>
  </si>
  <si>
    <t>มหาวีระ</t>
  </si>
  <si>
    <t>ชยาภรณ์</t>
  </si>
  <si>
    <t>นานอก</t>
  </si>
  <si>
    <t>ธนิตาภา</t>
  </si>
  <si>
    <t>พินิจมนตรี</t>
  </si>
  <si>
    <t>อัฐภิญญา</t>
  </si>
  <si>
    <t>สะสม</t>
  </si>
  <si>
    <t>อภิญญา</t>
  </si>
  <si>
    <t>คณิตศิลป์</t>
  </si>
  <si>
    <t>กัญญาพัชร</t>
  </si>
  <si>
    <t>กุลีสูงเนิน</t>
  </si>
  <si>
    <t>นภสร</t>
  </si>
  <si>
    <t>แดงหมื่นไวย</t>
  </si>
  <si>
    <t>เพลงพิณ</t>
  </si>
  <si>
    <t>ผุดผาด</t>
  </si>
  <si>
    <t>กมลวรรณ</t>
  </si>
  <si>
    <t>ลี้เจริญ</t>
  </si>
  <si>
    <t>ขวัญภัสสรา</t>
  </si>
  <si>
    <t>กว้างไธสง</t>
  </si>
  <si>
    <t>จิรัชยา</t>
  </si>
  <si>
    <t>เลิศกิ่ง</t>
  </si>
  <si>
    <t>จิรัชญา</t>
  </si>
  <si>
    <t>กุลี</t>
  </si>
  <si>
    <t>ธมนวรรณ</t>
  </si>
  <si>
    <t>เสนาะกลาง</t>
  </si>
  <si>
    <t>กรวิการ์</t>
  </si>
  <si>
    <t>ภูมิพาณิชย์</t>
  </si>
  <si>
    <t>ปภาวรินท์</t>
  </si>
  <si>
    <t>ภัทรานุกูลรัตน์</t>
  </si>
  <si>
    <t>ภาวิดา</t>
  </si>
  <si>
    <t>ประจิมนอก</t>
  </si>
  <si>
    <t>เมรีวัลย์</t>
  </si>
  <si>
    <t>ประกอบแสง</t>
  </si>
  <si>
    <t>สุทธิดา</t>
  </si>
  <si>
    <t>ลือพงศ์พัฒน</t>
  </si>
  <si>
    <t>สุรีย์พร</t>
  </si>
  <si>
    <t>นันเจริญ</t>
  </si>
  <si>
    <t>อิสรียา</t>
  </si>
  <si>
    <t>กะนิษฐ</t>
  </si>
  <si>
    <t>ธัญติษา</t>
  </si>
  <si>
    <t>คำเกตุ</t>
  </si>
  <si>
    <t>สุขภิญญา</t>
  </si>
  <si>
    <t>ลาภาพันธุ์</t>
  </si>
  <si>
    <t>นิชานันท์</t>
  </si>
  <si>
    <t>โชติกลาง</t>
  </si>
  <si>
    <t>เนตรชนก</t>
  </si>
  <si>
    <t>จันทจร</t>
  </si>
  <si>
    <t>ณัฐกร</t>
  </si>
  <si>
    <t>บุญลำพู</t>
  </si>
  <si>
    <t>ณัฐดนัย</t>
  </si>
  <si>
    <t>ปิ่นสุวรรณ</t>
  </si>
  <si>
    <t>เตชินท์</t>
  </si>
  <si>
    <t>ฐาสกลวัฒน์</t>
  </si>
  <si>
    <t>ธนภัทร์</t>
  </si>
  <si>
    <t>เกิดเกาะ</t>
  </si>
  <si>
    <t>เจษฎาพร</t>
  </si>
  <si>
    <t>จรรยากระจ่าง</t>
  </si>
  <si>
    <t>เจนวิทย์</t>
  </si>
  <si>
    <t>วงษ์ด่านเจริญ</t>
  </si>
  <si>
    <t>ณัฐนัย</t>
  </si>
  <si>
    <t>พรศักดา</t>
  </si>
  <si>
    <t>สิรภพ</t>
  </si>
  <si>
    <t>วนสันเทียะ</t>
  </si>
  <si>
    <t>กฤตภาส</t>
  </si>
  <si>
    <t>พรกลาง</t>
  </si>
  <si>
    <t>จีรศักดิ์</t>
  </si>
  <si>
    <t>ปาสาจะ</t>
  </si>
  <si>
    <t>ณภัทร</t>
  </si>
  <si>
    <t>จันทร์ลิ้ม</t>
  </si>
  <si>
    <t>นัฐกร</t>
  </si>
  <si>
    <t>ศรีกระโทก</t>
  </si>
  <si>
    <t>พีรพัฒน์</t>
  </si>
  <si>
    <t>ชนะพาล</t>
  </si>
  <si>
    <t>วันฤกษ์</t>
  </si>
  <si>
    <t>กลิ่นบัวทอง</t>
  </si>
  <si>
    <t>ศุภกร</t>
  </si>
  <si>
    <t>สมัยกลาง</t>
  </si>
  <si>
    <t>คุณใน</t>
  </si>
  <si>
    <t>มะโนรัตน์</t>
  </si>
  <si>
    <t>จิรพันธ์</t>
  </si>
  <si>
    <t>เสาสูงยาง</t>
  </si>
  <si>
    <t>ศรานนท์</t>
  </si>
  <si>
    <t>ทวยจันทร์</t>
  </si>
  <si>
    <t>กวินภัทร</t>
  </si>
  <si>
    <t>วรามิตร์</t>
  </si>
  <si>
    <t>นฤบดี</t>
  </si>
  <si>
    <t>พรมแดน</t>
  </si>
  <si>
    <t>พีรภัทร</t>
  </si>
  <si>
    <t>เทาโคกกรวด</t>
  </si>
  <si>
    <t>ยุทธภูมิ</t>
  </si>
  <si>
    <t>พรวนกระโทก</t>
  </si>
  <si>
    <t>สัตยวัต</t>
  </si>
  <si>
    <t>เติมพรมราช</t>
  </si>
  <si>
    <t>กรดา</t>
  </si>
  <si>
    <t>บรรจงใหม่</t>
  </si>
  <si>
    <t>ชญาดา</t>
  </si>
  <si>
    <t>อุไรพงษ์</t>
  </si>
  <si>
    <t>ทอฝัน</t>
  </si>
  <si>
    <t>โพธิบัติ</t>
  </si>
  <si>
    <t>ภรรดา</t>
  </si>
  <si>
    <t>เล็งกลาง</t>
  </si>
  <si>
    <t>พิชาพร</t>
  </si>
  <si>
    <t>พาภักดี</t>
  </si>
  <si>
    <t>อัญชสา</t>
  </si>
  <si>
    <t>จิตรเงิน</t>
  </si>
  <si>
    <t>พิมญดา</t>
  </si>
  <si>
    <t>เพ็ชรหมื่นไวย</t>
  </si>
  <si>
    <t>ราชรินทร์</t>
  </si>
  <si>
    <t>วงศ์ศิลป์</t>
  </si>
  <si>
    <t>อนันตญา</t>
  </si>
  <si>
    <t>สินทอง</t>
  </si>
  <si>
    <t>ฐิติชญา</t>
  </si>
  <si>
    <t>บุญศรี</t>
  </si>
  <si>
    <t>วรินทร</t>
  </si>
  <si>
    <t>สงนอก</t>
  </si>
  <si>
    <t>ศุภศิริ</t>
  </si>
  <si>
    <t>บัวพุด</t>
  </si>
  <si>
    <t>เบญจวรรณ</t>
  </si>
  <si>
    <t>คงเมือง</t>
  </si>
  <si>
    <t>กัญญาณัฐ</t>
  </si>
  <si>
    <t>แจ้งทะเล</t>
  </si>
  <si>
    <t>เอื้อเฟื้อกลาง</t>
  </si>
  <si>
    <t>กัลป์ธีรา</t>
  </si>
  <si>
    <t>คำไทย</t>
  </si>
  <si>
    <t>ธัญญรัตน์</t>
  </si>
  <si>
    <t>สูนขุนทด</t>
  </si>
  <si>
    <t>เบญญาภา</t>
  </si>
  <si>
    <t>วีระภักดี</t>
  </si>
  <si>
    <t>ทิพรรณพร</t>
  </si>
  <si>
    <t>ชูคำ</t>
  </si>
  <si>
    <t>ทึมหนองปลิง</t>
  </si>
  <si>
    <t>อริสรา</t>
  </si>
  <si>
    <t>อุทัศพัฒนะ</t>
  </si>
  <si>
    <t>ณัฐธิดา</t>
  </si>
  <si>
    <t>ภูกระโทก</t>
  </si>
  <si>
    <t>ลักษมี</t>
  </si>
  <si>
    <t>กลิ่นศรีสุข</t>
  </si>
  <si>
    <t>นาถินี</t>
  </si>
  <si>
    <t>สุขทะเล</t>
  </si>
  <si>
    <t>กนกวรรณ</t>
  </si>
  <si>
    <t>พืชทองหลาง</t>
  </si>
  <si>
    <t>ชินรัฐ</t>
  </si>
  <si>
    <t>ศรีวิไลกุล</t>
  </si>
  <si>
    <t>ณัฐกมล</t>
  </si>
  <si>
    <t>โกศลบุญมี</t>
  </si>
  <si>
    <t>กิตติพัฒน์</t>
  </si>
  <si>
    <t>ไตรจอหอ</t>
  </si>
  <si>
    <t>กฤตฤกษ์</t>
  </si>
  <si>
    <t>ชาญเขตธรรม</t>
  </si>
  <si>
    <t>วรวิช</t>
  </si>
  <si>
    <t>จันทะแจ่ม</t>
  </si>
  <si>
    <t>ศุภสิน</t>
  </si>
  <si>
    <t>รื่นนุสาร</t>
  </si>
  <si>
    <t>กันต์กวี</t>
  </si>
  <si>
    <t>จันทร์ดำ</t>
  </si>
  <si>
    <t>ณัฏฐภัคร</t>
  </si>
  <si>
    <t>พุทธา</t>
  </si>
  <si>
    <t>ธนภูมิ</t>
  </si>
  <si>
    <t>วิชาฤทธิ์</t>
  </si>
  <si>
    <t>ธนกร</t>
  </si>
  <si>
    <t>ดอกสันเทียะ</t>
  </si>
  <si>
    <t>สิปปกร</t>
  </si>
  <si>
    <t>บ้อนกระโทก</t>
  </si>
  <si>
    <t>กิ่งพุดซา</t>
  </si>
  <si>
    <t>เพชรชนก</t>
  </si>
  <si>
    <t>พุทธจันทึก</t>
  </si>
  <si>
    <t>ธนกฤต</t>
  </si>
  <si>
    <t>กฤษสุวรรณ์</t>
  </si>
  <si>
    <t>กิตติ</t>
  </si>
  <si>
    <t>สีเกาะ</t>
  </si>
  <si>
    <t>จิรภัทร</t>
  </si>
  <si>
    <t>เยาว์เหมือน</t>
  </si>
  <si>
    <t>ภูรินาท</t>
  </si>
  <si>
    <t>นิใจ</t>
  </si>
  <si>
    <t>มณฑกรณ์</t>
  </si>
  <si>
    <t>ภูอากาศ</t>
  </si>
  <si>
    <t>อริญชัย</t>
  </si>
  <si>
    <t>หมั่นมงคลชัย</t>
  </si>
  <si>
    <t>สุรวิศ</t>
  </si>
  <si>
    <t>ทิพย์อักษร</t>
  </si>
  <si>
    <t>ธงศิริชัย</t>
  </si>
  <si>
    <t>พุทธารักษ์</t>
  </si>
  <si>
    <t>ศุภณัฐ</t>
  </si>
  <si>
    <t>กรัมพัด</t>
  </si>
  <si>
    <t>นิติธร</t>
  </si>
  <si>
    <t>ชัยพัฒน์</t>
  </si>
  <si>
    <t>ณัฎฐ์ฏาพร</t>
  </si>
  <si>
    <t>ดีอำมาตย์</t>
  </si>
  <si>
    <t>นัชชา</t>
  </si>
  <si>
    <t>ศิริทรัพย์</t>
  </si>
  <si>
    <t>อติวัณณ์</t>
  </si>
  <si>
    <t>พาณิภัคมนต์ชัย</t>
  </si>
  <si>
    <t>ปภัสราภรณ์</t>
  </si>
  <si>
    <t>คุ้มกลาง</t>
  </si>
  <si>
    <t>วิชญาดา</t>
  </si>
  <si>
    <t>ปานนอก</t>
  </si>
  <si>
    <t>ชนัญชิดา</t>
  </si>
  <si>
    <t>พลศักดิ์</t>
  </si>
  <si>
    <t>ปุณยนุช</t>
  </si>
  <si>
    <t>ครองเพชรนิล</t>
  </si>
  <si>
    <t>กอข้าว</t>
  </si>
  <si>
    <t>ศรีโสธรกุล</t>
  </si>
  <si>
    <t>ปิยธิดา</t>
  </si>
  <si>
    <t>วีระธารานนท์</t>
  </si>
  <si>
    <t>จิรัฐติกาล</t>
  </si>
  <si>
    <t>สุขประเสริฐ</t>
  </si>
  <si>
    <t>บงกฏมาศ</t>
  </si>
  <si>
    <t>ยอดอ่อน</t>
  </si>
  <si>
    <t>พรรัมภา</t>
  </si>
  <si>
    <t>ถอยกระโทก</t>
  </si>
  <si>
    <t>สุธาศิณี</t>
  </si>
  <si>
    <t>พรมจุ้ยพะเนา</t>
  </si>
  <si>
    <t>ณธิดา</t>
  </si>
  <si>
    <t>เรืองจาบ</t>
  </si>
  <si>
    <t>ขวัญข้าว</t>
  </si>
  <si>
    <t>เพ็ชรพล</t>
  </si>
  <si>
    <t>ฌญาดา</t>
  </si>
  <si>
    <t>วริวัง</t>
  </si>
  <si>
    <t>พัฒนพร</t>
  </si>
  <si>
    <t>ม่วงทา</t>
  </si>
  <si>
    <t>พิชานันท์</t>
  </si>
  <si>
    <t>จอเกาะ</t>
  </si>
  <si>
    <t>ศิโรรัตน์</t>
  </si>
  <si>
    <t>ปราบพุดซา</t>
  </si>
  <si>
    <t>อาภัสรา</t>
  </si>
  <si>
    <t>วงค์สำแดง</t>
  </si>
  <si>
    <t>สุรัสวดี</t>
  </si>
  <si>
    <t>ชาญยุทธ</t>
  </si>
  <si>
    <t>พิมณภัทร</t>
  </si>
  <si>
    <t>พูนณรงค์</t>
  </si>
  <si>
    <t>อรพรรณ</t>
  </si>
  <si>
    <t>สุวรรณพันธ์</t>
  </si>
  <si>
    <t>กฤติยา</t>
  </si>
  <si>
    <t>ดารุณฉิม</t>
  </si>
  <si>
    <t>ชนาธร</t>
  </si>
  <si>
    <t>รำไพภักดี</t>
  </si>
  <si>
    <t>ธนวัฒน์</t>
  </si>
  <si>
    <t>มาต๊ะ</t>
  </si>
  <si>
    <t>ราญมีชัย</t>
  </si>
  <si>
    <t>ณัชดลย์</t>
  </si>
  <si>
    <t>เมืองจำนงค์</t>
  </si>
  <si>
    <t>พิพัฒน์</t>
  </si>
  <si>
    <t>คงกุล</t>
  </si>
  <si>
    <t>ภูมิพัฒน์</t>
  </si>
  <si>
    <t>ชาวนาฮี</t>
  </si>
  <si>
    <t>อานันท์</t>
  </si>
  <si>
    <t>ดีวิเศษ</t>
  </si>
  <si>
    <t>นันทวัฒน์</t>
  </si>
  <si>
    <t>แสนสระน้อย</t>
  </si>
  <si>
    <t>พีระวัส</t>
  </si>
  <si>
    <t>พีระรัตน์เสถียร</t>
  </si>
  <si>
    <t>นำตะวัน</t>
  </si>
  <si>
    <t>โชติวิชชา</t>
  </si>
  <si>
    <t>ศุภกิตต์</t>
  </si>
  <si>
    <t>พูนพิพัฒน์</t>
  </si>
  <si>
    <t>จิระวุฒิ</t>
  </si>
  <si>
    <t>ฤทธิ์ใหม่</t>
  </si>
  <si>
    <t>ณัฐชนน</t>
  </si>
  <si>
    <t>นิลเพชร</t>
  </si>
  <si>
    <t>นาคินทร์</t>
  </si>
  <si>
    <t>ประดับ</t>
  </si>
  <si>
    <t>อดิเทพ</t>
  </si>
  <si>
    <t>ชัยวิชิต</t>
  </si>
  <si>
    <t>เอกกฤต</t>
  </si>
  <si>
    <t>สนพะเนาว์</t>
  </si>
  <si>
    <t>อัครเดช</t>
  </si>
  <si>
    <t>มณีเนตร</t>
  </si>
  <si>
    <t>อภิลักษณ์</t>
  </si>
  <si>
    <t>อมรพิบูลลาภ</t>
  </si>
  <si>
    <t>จินดาอินทร์</t>
  </si>
  <si>
    <t>ชัยสิทธิ์</t>
  </si>
  <si>
    <t>เม็นดอร์ฟ</t>
  </si>
  <si>
    <t>ชนะภัทร</t>
  </si>
  <si>
    <t>เนียมขุนทด</t>
  </si>
  <si>
    <t>กิตติภพ</t>
  </si>
  <si>
    <t>ล้อจรัสศรีกุล</t>
  </si>
  <si>
    <t>กฤตยชญ์</t>
  </si>
  <si>
    <t>ชัยมาตร</t>
  </si>
  <si>
    <t>ธัญญลักษณ์</t>
  </si>
  <si>
    <t>จงภักดี</t>
  </si>
  <si>
    <t>พักตร์กมล</t>
  </si>
  <si>
    <t>ปุ๊กถนน</t>
  </si>
  <si>
    <t>วริศรา</t>
  </si>
  <si>
    <t>อินทร์หมื่นไวย</t>
  </si>
  <si>
    <t>พัชราภา</t>
  </si>
  <si>
    <t>ชาติวงศ์</t>
  </si>
  <si>
    <t>พิรดา</t>
  </si>
  <si>
    <t>อาสากุล</t>
  </si>
  <si>
    <t>รวิสรา</t>
  </si>
  <si>
    <t>ฉิมโพธิ์กลาง</t>
  </si>
  <si>
    <t>สุธีมา</t>
  </si>
  <si>
    <t>พะนา</t>
  </si>
  <si>
    <t>ธนพร</t>
  </si>
  <si>
    <t>ฤทธิบุญ</t>
  </si>
  <si>
    <t>ปันฑิตา</t>
  </si>
  <si>
    <t>ดีนวนพะเนา</t>
  </si>
  <si>
    <t>กัญญพร</t>
  </si>
  <si>
    <t>พรมโคกสูง</t>
  </si>
  <si>
    <t>ณัฏฐธิดา</t>
  </si>
  <si>
    <t>กูดขุนทด</t>
  </si>
  <si>
    <t>พิมพ์ลภัส</t>
  </si>
  <si>
    <t>แป้นทะเล</t>
  </si>
  <si>
    <t>ธนัฏฐา</t>
  </si>
  <si>
    <t>วทานิยานนท์</t>
  </si>
  <si>
    <t>พิมพ์ชนก</t>
  </si>
  <si>
    <t>ประยงค์รักษ์</t>
  </si>
  <si>
    <t>กาญจนสุดา</t>
  </si>
  <si>
    <t>กาญจนเกษม</t>
  </si>
  <si>
    <t>จุฬาลักษณ์</t>
  </si>
  <si>
    <t>จงกลาง</t>
  </si>
  <si>
    <t>ฐานิช</t>
  </si>
  <si>
    <t>จันพริ้งพะเนา</t>
  </si>
  <si>
    <t>ไผครบุรี</t>
  </si>
  <si>
    <t>ธนิสรา</t>
  </si>
  <si>
    <t>ด่านกลาง</t>
  </si>
  <si>
    <t>ปิ่นรัมย์</t>
  </si>
  <si>
    <t>ศิรภรณ์</t>
  </si>
  <si>
    <t>ยายิรัมย์</t>
  </si>
  <si>
    <t>จันทร</t>
  </si>
  <si>
    <t>อัญชิษฐาพร</t>
  </si>
  <si>
    <t>ประกอบบัว</t>
  </si>
  <si>
    <t>ณัฐณิชา</t>
  </si>
  <si>
    <t>ชายกลาง</t>
  </si>
  <si>
    <t>จาตุพร</t>
  </si>
  <si>
    <t>ไพศาลธรรม</t>
  </si>
  <si>
    <t>คะแนนเก็บ</t>
  </si>
  <si>
    <t>เตชธรรม</t>
  </si>
  <si>
    <t>ตู้พิมาย</t>
  </si>
  <si>
    <t>ทรงกร</t>
  </si>
  <si>
    <t>ไสวชัยศรี</t>
  </si>
  <si>
    <t>ธวัชพงศ์</t>
  </si>
  <si>
    <t>สุกใส</t>
  </si>
  <si>
    <t>ราเมศวร์</t>
  </si>
  <si>
    <t>ไตรยวงค์</t>
  </si>
  <si>
    <t>เพ็ชรแก้ว</t>
  </si>
  <si>
    <t>ปะโมนะตา</t>
  </si>
  <si>
    <t>ศิวกร</t>
  </si>
  <si>
    <t>อู่เสือพะเนา</t>
  </si>
  <si>
    <t>ทรงกฤต</t>
  </si>
  <si>
    <t>จุตพรชัยศรี</t>
  </si>
  <si>
    <t>สายเพ็ชร</t>
  </si>
  <si>
    <t>รวิพล</t>
  </si>
  <si>
    <t>บุ่งหวาย</t>
  </si>
  <si>
    <t>อชิรวัตติ์</t>
  </si>
  <si>
    <t>เจริญชัยวณิช</t>
  </si>
  <si>
    <t>ธีรศักดิ์</t>
  </si>
  <si>
    <t>งึมกระโทก</t>
  </si>
  <si>
    <t>ตอบสันเทียะ</t>
  </si>
  <si>
    <t>ก้องภพ</t>
  </si>
  <si>
    <t>ขันอาสา</t>
  </si>
  <si>
    <t>ทีรวัฒน์</t>
  </si>
  <si>
    <t>แก้วจังหาร</t>
  </si>
  <si>
    <t>แทนธัญญ์</t>
  </si>
  <si>
    <t>ก้อนทอง</t>
  </si>
  <si>
    <t>กรธัช</t>
  </si>
  <si>
    <t>กุลรพีภาส</t>
  </si>
  <si>
    <t>พันธวัชร์</t>
  </si>
  <si>
    <t>วัชรพันธ์</t>
  </si>
  <si>
    <t>กนกพิชญ์</t>
  </si>
  <si>
    <t>สร้อยสวัสดิ์</t>
  </si>
  <si>
    <t>ชวันรัตน์</t>
  </si>
  <si>
    <t>ณหทัย</t>
  </si>
  <si>
    <t>อัมรินทร์รัตน์</t>
  </si>
  <si>
    <t>พิรุณรัตน์</t>
  </si>
  <si>
    <t>วงศ์โสภา</t>
  </si>
  <si>
    <t>กันติชา</t>
  </si>
  <si>
    <t>กอบสันเทียะ</t>
  </si>
  <si>
    <t>ปวีณ์นุช</t>
  </si>
  <si>
    <t>พรโพธิ์</t>
  </si>
  <si>
    <t>พรนภัส</t>
  </si>
  <si>
    <t>เจริญศรี</t>
  </si>
  <si>
    <t>พัชรกันย์</t>
  </si>
  <si>
    <t>ด้วงมุขพะเนา</t>
  </si>
  <si>
    <t>วันวิสาข์</t>
  </si>
  <si>
    <t>กวีวรากร</t>
  </si>
  <si>
    <t>กฤติกานต์</t>
  </si>
  <si>
    <t>นาคประสิทธิ์</t>
  </si>
  <si>
    <t>ชนิสรา</t>
  </si>
  <si>
    <t>ประสิทธิ์ศร</t>
  </si>
  <si>
    <t>ญาณิศา</t>
  </si>
  <si>
    <t>ฤทธิไชย</t>
  </si>
  <si>
    <t>ณพัชร์ปพร</t>
  </si>
  <si>
    <t>กอไม้กลาง</t>
  </si>
  <si>
    <t>นันท์สินี</t>
  </si>
  <si>
    <t>น่วมนิ่ม</t>
  </si>
  <si>
    <t>ปวงภร</t>
  </si>
  <si>
    <t>เอนกวิพุธกุล</t>
  </si>
  <si>
    <t>ณัฐชา</t>
  </si>
  <si>
    <t>ปะอันทัง</t>
  </si>
  <si>
    <t>ธัญรดา</t>
  </si>
  <si>
    <t>รอกกระโทก</t>
  </si>
  <si>
    <t>โยษิตา</t>
  </si>
  <si>
    <t>ทารินทร์</t>
  </si>
  <si>
    <t>เชษฐ์สุดา</t>
  </si>
  <si>
    <t>คำกองแก้ว</t>
  </si>
  <si>
    <t>พิมพ์พิชชา</t>
  </si>
  <si>
    <t>ปัญญาสาร</t>
  </si>
  <si>
    <t>วงษ์กาฬสินธุ์</t>
  </si>
  <si>
    <t>ศิริกัญญา</t>
  </si>
  <si>
    <t>ปลิงกระโทก</t>
  </si>
  <si>
    <t>ปาณิสรา</t>
  </si>
  <si>
    <t>พรานุสร</t>
  </si>
  <si>
    <t>ลภัสรดา</t>
  </si>
  <si>
    <t>จิรอัครยา</t>
  </si>
  <si>
    <t>กัลยวรรธน์</t>
  </si>
  <si>
    <t>สุขบัวใหญ่</t>
  </si>
  <si>
    <t>ฉัตรณรงค์</t>
  </si>
  <si>
    <t>แดงกลาง</t>
  </si>
  <si>
    <t>ฉัตรดนัย</t>
  </si>
  <si>
    <t>ไสยสัตย์</t>
  </si>
  <si>
    <t>มณีโชติ</t>
  </si>
  <si>
    <t>พิชญุตม์</t>
  </si>
  <si>
    <t>ยิ่งแก้ว</t>
  </si>
  <si>
    <t>สิมสุวรรณ์</t>
  </si>
  <si>
    <t>ยศวิชญ์</t>
  </si>
  <si>
    <t>เมืองขำ</t>
  </si>
  <si>
    <t>วีระภาพ</t>
  </si>
  <si>
    <t>ชาญวิทย์</t>
  </si>
  <si>
    <t>ทับแก้ว</t>
  </si>
  <si>
    <t>สัณฐพงศ์</t>
  </si>
  <si>
    <t>อินทร์โคกสูง</t>
  </si>
  <si>
    <t>แซ่จึง</t>
  </si>
  <si>
    <t>ฉัตรมงคล</t>
  </si>
  <si>
    <t>เสริมรัมย์</t>
  </si>
  <si>
    <t>ธีรวุฒิ</t>
  </si>
  <si>
    <t>นามไธสง</t>
  </si>
  <si>
    <t>นรภัทร</t>
  </si>
  <si>
    <t>อาบสุวรรณ์</t>
  </si>
  <si>
    <t>ยอดยังพะเนา</t>
  </si>
  <si>
    <t>ภีรพัด</t>
  </si>
  <si>
    <t>ท้าวเพชร</t>
  </si>
  <si>
    <t>วรภพ</t>
  </si>
  <si>
    <t>เฟื่องวานิชตระกูล</t>
  </si>
  <si>
    <t>วีรภัทร</t>
  </si>
  <si>
    <t>กลีบกลาง</t>
  </si>
  <si>
    <t>ชญตร์</t>
  </si>
  <si>
    <t>ศรีนอก</t>
  </si>
  <si>
    <t>ปรึ่มกระโทก</t>
  </si>
  <si>
    <t>จักรินทร์</t>
  </si>
  <si>
    <t>สงนางรอง</t>
  </si>
  <si>
    <t>ชยุต</t>
  </si>
  <si>
    <t>นิมาลา</t>
  </si>
  <si>
    <t>ชนาธิป</t>
  </si>
  <si>
    <t>เงางาม</t>
  </si>
  <si>
    <t>นพรดา</t>
  </si>
  <si>
    <t>โตบุญเรือง</t>
  </si>
  <si>
    <t>พีระดา</t>
  </si>
  <si>
    <t>เต็งตระกูล</t>
  </si>
  <si>
    <t>ณัฐริกานต์</t>
  </si>
  <si>
    <t>จำรูญ</t>
  </si>
  <si>
    <t>กรวรรณ</t>
  </si>
  <si>
    <t>สุขแสง</t>
  </si>
  <si>
    <t>กัญฐณา</t>
  </si>
  <si>
    <t>หล่อกลาง</t>
  </si>
  <si>
    <t>ธัญพิชชา</t>
  </si>
  <si>
    <t>ขอเชื้อกลาง</t>
  </si>
  <si>
    <t>อรุชา</t>
  </si>
  <si>
    <t>ยอดมณีโชติ</t>
  </si>
  <si>
    <t>กานต์มณี</t>
  </si>
  <si>
    <t>ประทุมวัน</t>
  </si>
  <si>
    <t>ณัฐกฤตา</t>
  </si>
  <si>
    <t>ตะนนท์</t>
  </si>
  <si>
    <t>พนิตพิชา</t>
  </si>
  <si>
    <t>เย็นหลักร้อย</t>
  </si>
  <si>
    <t>กานต์ณิชา</t>
  </si>
  <si>
    <t>แทวกระโทก</t>
  </si>
  <si>
    <t>กุฏโพธิ์</t>
  </si>
  <si>
    <t>ภัคจิรา</t>
  </si>
  <si>
    <t>เขียวทะเล</t>
  </si>
  <si>
    <t>ธันยพร</t>
  </si>
  <si>
    <t>รัตนสุภา</t>
  </si>
  <si>
    <t>นันท์นภัส</t>
  </si>
  <si>
    <t>จุมพตพันธุ์</t>
  </si>
  <si>
    <t>โกฎเพชร</t>
  </si>
  <si>
    <t>จุฑามาศ</t>
  </si>
  <si>
    <t>เจนจิตรา</t>
  </si>
  <si>
    <t>แสงชัชวาล</t>
  </si>
  <si>
    <t>ชนาภา</t>
  </si>
  <si>
    <t>เภาท้อน</t>
  </si>
  <si>
    <t>นิธิกานต์</t>
  </si>
  <si>
    <t>คงสมบุตร</t>
  </si>
  <si>
    <t>สิริยากร</t>
  </si>
  <si>
    <t>ราชการกลาง</t>
  </si>
  <si>
    <t>กวินธิดา</t>
  </si>
  <si>
    <t>อ่อนชำนิ</t>
  </si>
  <si>
    <t>ภัทรภร</t>
  </si>
  <si>
    <t>หอสกุลไท</t>
  </si>
  <si>
    <t>ญดา</t>
  </si>
  <si>
    <t>เชยจันทร์ผลิ</t>
  </si>
  <si>
    <t>นันทิชา</t>
  </si>
  <si>
    <t>ประดิษฐ์ค่าย</t>
  </si>
  <si>
    <t>รุจิลดา</t>
  </si>
  <si>
    <t>บุญขาว</t>
  </si>
  <si>
    <t>อริย์ธัช</t>
  </si>
  <si>
    <t>ทิพย์ชูรัตน์</t>
  </si>
  <si>
    <t>ณัฐวัฒน์</t>
  </si>
  <si>
    <t>เอื้อกูลวราวัตร</t>
  </si>
  <si>
    <t>นพรุจ</t>
  </si>
  <si>
    <t>พ่อค้า</t>
  </si>
  <si>
    <t>หงษ์สอง</t>
  </si>
  <si>
    <t>เนียมอ่อน</t>
  </si>
  <si>
    <t>วีรภาพ</t>
  </si>
  <si>
    <t>อนันตโสภณ</t>
  </si>
  <si>
    <t>อาทิตย์</t>
  </si>
  <si>
    <t>อยู่ดีพะเนา</t>
  </si>
  <si>
    <t>สุขธนา</t>
  </si>
  <si>
    <t>ฉายแก้ว</t>
  </si>
  <si>
    <t>ภาสกร</t>
  </si>
  <si>
    <t>แซ่ลิ้ม</t>
  </si>
  <si>
    <t>สมิทธิพล</t>
  </si>
  <si>
    <t>นพสุวรรณ์</t>
  </si>
  <si>
    <t>กฤตัชญ์</t>
  </si>
  <si>
    <t>ศรีสว่าง</t>
  </si>
  <si>
    <t>ขัตติยะ</t>
  </si>
  <si>
    <t>พลายรหาร</t>
  </si>
  <si>
    <t>จิรทีปต์</t>
  </si>
  <si>
    <t>ศรีหาบัว</t>
  </si>
  <si>
    <t>ชนพัฒน์</t>
  </si>
  <si>
    <t>ลิไธสง</t>
  </si>
  <si>
    <t>อินทร์จอหอ</t>
  </si>
  <si>
    <t>พุฒิพงศ์</t>
  </si>
  <si>
    <t>สิมศิริวัฒน์</t>
  </si>
  <si>
    <t>ภูมิรัตน์</t>
  </si>
  <si>
    <t>บุญวิจิตร์</t>
  </si>
  <si>
    <t>สุคนธวัฒน์</t>
  </si>
  <si>
    <t>ปานทองอินทร์</t>
  </si>
  <si>
    <t>เอกวีร์</t>
  </si>
  <si>
    <t>ปณวัตร</t>
  </si>
  <si>
    <t>แจ้งกิจจา</t>
  </si>
  <si>
    <t>บุญจันทร์</t>
  </si>
  <si>
    <t>ชินวุฒ</t>
  </si>
  <si>
    <t>มั่นคง</t>
  </si>
  <si>
    <t>สิทธิชัย</t>
  </si>
  <si>
    <t>น้อยบุดดี</t>
  </si>
  <si>
    <t>ภูภิวัฒน์</t>
  </si>
  <si>
    <t>เคนวิเศษ</t>
  </si>
  <si>
    <t>ฐานิตา</t>
  </si>
  <si>
    <t>เนื่องภิรมย์</t>
  </si>
  <si>
    <t>ไปรยา</t>
  </si>
  <si>
    <t>ศิลาจันทร์</t>
  </si>
  <si>
    <t>ช่อทิพย์</t>
  </si>
  <si>
    <t>แท่นพิทักษ์</t>
  </si>
  <si>
    <t>สุธาทิพย์</t>
  </si>
  <si>
    <t>โชติประดิษฐ์</t>
  </si>
  <si>
    <t>นันทิกานต์</t>
  </si>
  <si>
    <t>มั่งสูงเนิน</t>
  </si>
  <si>
    <t>เนทินี</t>
  </si>
  <si>
    <t>สมนึก</t>
  </si>
  <si>
    <t>สิรินุช</t>
  </si>
  <si>
    <t>คำมณี</t>
  </si>
  <si>
    <t>จตุพร</t>
  </si>
  <si>
    <t>ประกอบพร</t>
  </si>
  <si>
    <t>วสิกานต์</t>
  </si>
  <si>
    <t>วิทยากุล</t>
  </si>
  <si>
    <t>ขวัญแก้ว</t>
  </si>
  <si>
    <t>สิทธิธัญกรรม</t>
  </si>
  <si>
    <t>วรันธร</t>
  </si>
  <si>
    <t>บุตรสุ้ย</t>
  </si>
  <si>
    <t>ลรินทร</t>
  </si>
  <si>
    <t>ปัณณพร</t>
  </si>
  <si>
    <t>ทองคำสาร</t>
  </si>
  <si>
    <t>ธนัญชนก</t>
  </si>
  <si>
    <t>จุลตะคุ</t>
  </si>
  <si>
    <t>กฤติมา</t>
  </si>
  <si>
    <t>รักษ์ชาติกูล</t>
  </si>
  <si>
    <t>ธมลวรรณ</t>
  </si>
  <si>
    <t>วุฒา</t>
  </si>
  <si>
    <t>นภัสกร</t>
  </si>
  <si>
    <t>เตาะหนองนา</t>
  </si>
  <si>
    <t>นารีรัตน์</t>
  </si>
  <si>
    <t>นุชกระโทก</t>
  </si>
  <si>
    <t>พชรพร</t>
  </si>
  <si>
    <t>ชอนขุนทด</t>
  </si>
  <si>
    <t>ณัฐวลัญช์</t>
  </si>
  <si>
    <t>วิเชียร</t>
  </si>
  <si>
    <t>ธัญวลัย</t>
  </si>
  <si>
    <t>จำลองมุข</t>
  </si>
  <si>
    <t>วราลี</t>
  </si>
  <si>
    <t>พิงขุนทด</t>
  </si>
  <si>
    <t>กัลยกร</t>
  </si>
  <si>
    <t>การุณสูงเนิน</t>
  </si>
  <si>
    <t>ธัญชนก</t>
  </si>
  <si>
    <t>เตียงพลกรัง</t>
  </si>
  <si>
    <t>ปลายภาค</t>
  </si>
  <si>
    <t>เฉลี่ย</t>
  </si>
  <si>
    <t>ร้อยละ</t>
  </si>
  <si>
    <t xml:space="preserve">คะแนนสอบวิชาเทคโนโลยี (วิทยาการคำนวณ) </t>
  </si>
  <si>
    <t>ชั้นประถมศึกษาปีที่ 5/8</t>
  </si>
  <si>
    <t>ชั้นประถมศึกษาปีที่ 5/1</t>
  </si>
  <si>
    <t>ชั้นประถมศึกษาปีที่ 5/7</t>
  </si>
  <si>
    <t>ชั้นประถมศึกษาปีที่ 5/6</t>
  </si>
  <si>
    <t>ชั้นประถมศึกษาปีที่ 5/5</t>
  </si>
  <si>
    <t>ชั้นประถมศึกษาปีที่ 5/4</t>
  </si>
  <si>
    <t>ชั้นประถมศึกษาปีที่ 5/3</t>
  </si>
  <si>
    <t>ชั้นประถมศึกษาปีที่ 5/2</t>
  </si>
  <si>
    <t>ตัวชี้วัดที่1</t>
  </si>
  <si>
    <t>ตัวชี้วัดที่ 2</t>
  </si>
  <si>
    <t>รวมตัวชี้วัด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</si>
</sst>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1" fillId="0" borderId="1" xfId="0" applyNumberFormat="1" applyFont="1" applyBorder="1"/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1" fontId="1" fillId="0" borderId="5" xfId="0" applyNumberFormat="1" applyFont="1" applyBorder="1"/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" fillId="0" borderId="13" xfId="0" applyNumberFormat="1" applyFont="1" applyBorder="1"/>
    <xf numFmtId="1" fontId="1" fillId="0" borderId="14" xfId="0" applyNumberFormat="1" applyFont="1" applyBorder="1"/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8" fillId="0" borderId="2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8" fillId="0" borderId="3" xfId="1" applyFont="1" applyBorder="1"/>
    <xf numFmtId="0" fontId="8" fillId="0" borderId="2" xfId="1" applyFont="1" applyBorder="1"/>
    <xf numFmtId="0" fontId="8" fillId="0" borderId="4" xfId="1" applyFont="1" applyBorder="1"/>
    <xf numFmtId="0" fontId="1" fillId="0" borderId="1" xfId="1" applyFon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1" fontId="1" fillId="0" borderId="1" xfId="0" applyNumberFormat="1" applyFont="1" applyBorder="1" applyAlignment="1"/>
    <xf numFmtId="1" fontId="1" fillId="0" borderId="1" xfId="0" applyNumberFormat="1" applyFont="1" applyBorder="1" applyAlignment="1">
      <alignment horizontal="center"/>
    </xf>
    <xf numFmtId="0" fontId="8" fillId="0" borderId="3" xfId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0" fontId="1" fillId="0" borderId="1" xfId="1" applyFont="1" applyBorder="1" applyAlignment="1">
      <alignment horizontal="center" vertical="top"/>
    </xf>
    <xf numFmtId="0" fontId="1" fillId="0" borderId="3" xfId="1" applyFont="1" applyBorder="1" applyAlignment="1">
      <alignment horizontal="left" vertical="top"/>
    </xf>
    <xf numFmtId="0" fontId="1" fillId="0" borderId="2" xfId="1" applyFont="1" applyBorder="1" applyAlignment="1">
      <alignment horizontal="left" vertical="top"/>
    </xf>
    <xf numFmtId="0" fontId="1" fillId="0" borderId="4" xfId="1" applyFont="1" applyBorder="1" applyAlignment="1">
      <alignment horizontal="left" vertical="top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" fontId="7" fillId="0" borderId="1" xfId="0" applyNumberFormat="1" applyFont="1" applyBorder="1" applyAlignment="1"/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" fillId="0" borderId="1" xfId="0" applyFont="1" applyBorder="1"/>
    <xf numFmtId="0" fontId="7" fillId="2" borderId="10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1" fontId="1" fillId="2" borderId="1" xfId="0" applyNumberFormat="1" applyFont="1" applyFill="1" applyBorder="1"/>
    <xf numFmtId="0" fontId="1" fillId="2" borderId="4" xfId="1" applyFont="1" applyFill="1" applyBorder="1" applyAlignment="1">
      <alignment horizontal="center" vertical="top"/>
    </xf>
    <xf numFmtId="0" fontId="8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vertical="center"/>
    </xf>
    <xf numFmtId="0" fontId="1" fillId="3" borderId="8" xfId="1" applyFont="1" applyFill="1" applyBorder="1" applyAlignment="1">
      <alignment vertical="center"/>
    </xf>
    <xf numFmtId="1" fontId="1" fillId="3" borderId="1" xfId="0" applyNumberFormat="1" applyFont="1" applyFill="1" applyBorder="1"/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</cellXfs>
  <cellStyles count="2">
    <cellStyle name="Normal" xfId="0" builtinId="0"/>
    <cellStyle name="ปกติ 2" xfId="1" xr:uid="{11CDAFD1-EE34-497C-8AE7-7F744B641A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E50D-E198-4585-A0C6-53A6700FCB09}">
  <dimension ref="A1:K56"/>
  <sheetViews>
    <sheetView topLeftCell="C43" workbookViewId="0">
      <selection activeCell="P6" sqref="P6"/>
    </sheetView>
  </sheetViews>
  <sheetFormatPr defaultRowHeight="20.5"/>
  <cols>
    <col min="1" max="1" width="6.1796875" style="1" customWidth="1"/>
    <col min="2" max="2" width="8.7265625" style="1"/>
    <col min="3" max="3" width="7.453125" style="1" customWidth="1"/>
    <col min="4" max="4" width="8.7265625" style="1"/>
    <col min="5" max="5" width="15.36328125" style="1" customWidth="1"/>
    <col min="6" max="8" width="8.7265625" style="1"/>
    <col min="9" max="9" width="10.1796875" style="2" customWidth="1"/>
    <col min="10" max="10" width="8.54296875" style="1" customWidth="1"/>
    <col min="11" max="16384" width="8.7265625" style="1"/>
  </cols>
  <sheetData>
    <row r="1" spans="1:11">
      <c r="A1" s="74" t="s">
        <v>740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 thickBot="1">
      <c r="A2" s="75" t="s">
        <v>742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>
      <c r="A3" s="70" t="s">
        <v>0</v>
      </c>
      <c r="B3" s="72" t="s">
        <v>1</v>
      </c>
      <c r="C3" s="72" t="s">
        <v>2</v>
      </c>
      <c r="D3" s="72"/>
      <c r="E3" s="72"/>
      <c r="F3" s="57" t="s">
        <v>749</v>
      </c>
      <c r="G3" s="57" t="s">
        <v>750</v>
      </c>
      <c r="H3" s="57" t="s">
        <v>751</v>
      </c>
      <c r="I3" s="7" t="s">
        <v>479</v>
      </c>
      <c r="J3" s="7" t="s">
        <v>737</v>
      </c>
      <c r="K3" s="8" t="s">
        <v>103</v>
      </c>
    </row>
    <row r="4" spans="1:11" ht="21" thickBot="1">
      <c r="A4" s="71"/>
      <c r="B4" s="73"/>
      <c r="C4" s="73"/>
      <c r="D4" s="73"/>
      <c r="E4" s="73"/>
      <c r="F4" s="58">
        <v>5</v>
      </c>
      <c r="G4" s="58">
        <v>5</v>
      </c>
      <c r="H4" s="58">
        <v>10</v>
      </c>
      <c r="I4" s="9">
        <v>10</v>
      </c>
      <c r="J4" s="9">
        <v>2</v>
      </c>
      <c r="K4" s="10">
        <v>12</v>
      </c>
    </row>
    <row r="5" spans="1:11">
      <c r="A5" s="11">
        <v>1</v>
      </c>
      <c r="B5" s="11">
        <v>29505</v>
      </c>
      <c r="C5" s="15" t="s">
        <v>3</v>
      </c>
      <c r="D5" s="16" t="s">
        <v>4</v>
      </c>
      <c r="E5" s="17" t="s">
        <v>5</v>
      </c>
      <c r="F5" s="60">
        <v>4</v>
      </c>
      <c r="G5" s="60">
        <v>5</v>
      </c>
      <c r="H5" s="60">
        <f>F5+G5</f>
        <v>9</v>
      </c>
      <c r="I5" s="6">
        <v>9.125</v>
      </c>
      <c r="J5" s="6">
        <v>1.9166666666666667</v>
      </c>
      <c r="K5" s="6">
        <v>11.041666666666666</v>
      </c>
    </row>
    <row r="6" spans="1:11">
      <c r="A6" s="12">
        <v>2</v>
      </c>
      <c r="B6" s="12">
        <v>30033</v>
      </c>
      <c r="C6" s="18" t="s">
        <v>3</v>
      </c>
      <c r="D6" s="19" t="s">
        <v>6</v>
      </c>
      <c r="E6" s="20" t="s">
        <v>7</v>
      </c>
      <c r="F6" s="59">
        <v>3</v>
      </c>
      <c r="G6" s="59">
        <v>3</v>
      </c>
      <c r="H6" s="60">
        <f t="shared" ref="H6:H53" si="0">F6+G6</f>
        <v>6</v>
      </c>
      <c r="I6" s="3">
        <v>4.75</v>
      </c>
      <c r="J6" s="3">
        <v>1.0833333333333333</v>
      </c>
      <c r="K6" s="3">
        <v>5.833333333333333</v>
      </c>
    </row>
    <row r="7" spans="1:11">
      <c r="A7" s="12">
        <v>3</v>
      </c>
      <c r="B7" s="12">
        <v>30078</v>
      </c>
      <c r="C7" s="18" t="s">
        <v>3</v>
      </c>
      <c r="D7" s="19" t="s">
        <v>8</v>
      </c>
      <c r="E7" s="20" t="s">
        <v>9</v>
      </c>
      <c r="F7" s="59">
        <v>4</v>
      </c>
      <c r="G7" s="59">
        <v>5</v>
      </c>
      <c r="H7" s="60">
        <f t="shared" si="0"/>
        <v>9</v>
      </c>
      <c r="I7" s="3">
        <v>9.25</v>
      </c>
      <c r="J7" s="3">
        <v>1.1666666666666667</v>
      </c>
      <c r="K7" s="3">
        <v>10.416666666666666</v>
      </c>
    </row>
    <row r="8" spans="1:11">
      <c r="A8" s="12">
        <v>4</v>
      </c>
      <c r="B8" s="12">
        <v>30114</v>
      </c>
      <c r="C8" s="18" t="s">
        <v>3</v>
      </c>
      <c r="D8" s="19" t="s">
        <v>10</v>
      </c>
      <c r="E8" s="20" t="s">
        <v>11</v>
      </c>
      <c r="F8" s="59">
        <v>5</v>
      </c>
      <c r="G8" s="59">
        <v>4</v>
      </c>
      <c r="H8" s="60">
        <f t="shared" si="0"/>
        <v>9</v>
      </c>
      <c r="I8" s="3">
        <v>5.75</v>
      </c>
      <c r="J8" s="3">
        <v>1.6666666666666667</v>
      </c>
      <c r="K8" s="3">
        <v>8</v>
      </c>
    </row>
    <row r="9" spans="1:11">
      <c r="A9" s="12">
        <v>5</v>
      </c>
      <c r="B9" s="12">
        <v>30141</v>
      </c>
      <c r="C9" s="18" t="s">
        <v>3</v>
      </c>
      <c r="D9" s="19" t="s">
        <v>12</v>
      </c>
      <c r="E9" s="20" t="s">
        <v>13</v>
      </c>
      <c r="F9" s="59">
        <v>4</v>
      </c>
      <c r="G9" s="59">
        <v>3</v>
      </c>
      <c r="H9" s="60">
        <f t="shared" si="0"/>
        <v>7</v>
      </c>
      <c r="I9" s="3">
        <v>9</v>
      </c>
      <c r="J9" s="3">
        <v>1.8333333333333333</v>
      </c>
      <c r="K9" s="3">
        <v>10.833333333333334</v>
      </c>
    </row>
    <row r="10" spans="1:11">
      <c r="A10" s="12">
        <v>6</v>
      </c>
      <c r="B10" s="12">
        <v>30156</v>
      </c>
      <c r="C10" s="18" t="s">
        <v>3</v>
      </c>
      <c r="D10" s="19" t="s">
        <v>14</v>
      </c>
      <c r="E10" s="20" t="s">
        <v>15</v>
      </c>
      <c r="F10" s="59">
        <v>3</v>
      </c>
      <c r="G10" s="59">
        <v>4</v>
      </c>
      <c r="H10" s="60">
        <f t="shared" si="0"/>
        <v>7</v>
      </c>
      <c r="I10" s="3">
        <v>5</v>
      </c>
      <c r="J10" s="3">
        <v>0.75</v>
      </c>
      <c r="K10" s="3">
        <v>4.5</v>
      </c>
    </row>
    <row r="11" spans="1:11">
      <c r="A11" s="12">
        <v>7</v>
      </c>
      <c r="B11" s="12">
        <v>30182</v>
      </c>
      <c r="C11" s="18" t="s">
        <v>3</v>
      </c>
      <c r="D11" s="19" t="s">
        <v>16</v>
      </c>
      <c r="E11" s="20" t="s">
        <v>17</v>
      </c>
      <c r="F11" s="59">
        <v>4</v>
      </c>
      <c r="G11" s="59">
        <v>5</v>
      </c>
      <c r="H11" s="60">
        <f t="shared" si="0"/>
        <v>9</v>
      </c>
      <c r="I11" s="3">
        <v>8.75</v>
      </c>
      <c r="J11" s="3">
        <v>0.83333333333333337</v>
      </c>
      <c r="K11" s="3">
        <v>9.5833333333333339</v>
      </c>
    </row>
    <row r="12" spans="1:11">
      <c r="A12" s="12">
        <v>8</v>
      </c>
      <c r="B12" s="12">
        <v>30185</v>
      </c>
      <c r="C12" s="18" t="s">
        <v>3</v>
      </c>
      <c r="D12" s="19" t="s">
        <v>18</v>
      </c>
      <c r="E12" s="20" t="s">
        <v>19</v>
      </c>
      <c r="F12" s="59">
        <v>5</v>
      </c>
      <c r="G12" s="59">
        <v>4</v>
      </c>
      <c r="H12" s="60">
        <f t="shared" si="0"/>
        <v>9</v>
      </c>
      <c r="I12" s="3">
        <v>5.75</v>
      </c>
      <c r="J12" s="3">
        <v>0.75</v>
      </c>
      <c r="K12" s="3">
        <v>6.5</v>
      </c>
    </row>
    <row r="13" spans="1:11">
      <c r="A13" s="12">
        <v>9</v>
      </c>
      <c r="B13" s="12">
        <v>30214</v>
      </c>
      <c r="C13" s="18" t="s">
        <v>3</v>
      </c>
      <c r="D13" s="19" t="s">
        <v>20</v>
      </c>
      <c r="E13" s="20" t="s">
        <v>21</v>
      </c>
      <c r="F13" s="59">
        <v>4</v>
      </c>
      <c r="G13" s="59">
        <v>3</v>
      </c>
      <c r="H13" s="60">
        <f t="shared" si="0"/>
        <v>7</v>
      </c>
      <c r="I13" s="3">
        <v>4.75</v>
      </c>
      <c r="J13" s="3">
        <v>1</v>
      </c>
      <c r="K13" s="3">
        <v>6</v>
      </c>
    </row>
    <row r="14" spans="1:11">
      <c r="A14" s="12">
        <v>10</v>
      </c>
      <c r="B14" s="12">
        <v>30215</v>
      </c>
      <c r="C14" s="18" t="s">
        <v>3</v>
      </c>
      <c r="D14" s="19" t="s">
        <v>22</v>
      </c>
      <c r="E14" s="20" t="s">
        <v>23</v>
      </c>
      <c r="F14" s="59">
        <v>4</v>
      </c>
      <c r="G14" s="59">
        <v>3</v>
      </c>
      <c r="H14" s="60">
        <f t="shared" si="0"/>
        <v>7</v>
      </c>
      <c r="I14" s="3">
        <v>6</v>
      </c>
      <c r="J14" s="3">
        <v>1</v>
      </c>
      <c r="K14" s="3">
        <v>7</v>
      </c>
    </row>
    <row r="15" spans="1:11">
      <c r="A15" s="12">
        <v>11</v>
      </c>
      <c r="B15" s="12">
        <v>30748</v>
      </c>
      <c r="C15" s="18" t="s">
        <v>3</v>
      </c>
      <c r="D15" s="19" t="s">
        <v>24</v>
      </c>
      <c r="E15" s="20" t="s">
        <v>25</v>
      </c>
      <c r="F15" s="59">
        <v>3</v>
      </c>
      <c r="G15" s="59">
        <v>4</v>
      </c>
      <c r="H15" s="60">
        <f t="shared" si="0"/>
        <v>7</v>
      </c>
      <c r="I15" s="3">
        <v>4.5</v>
      </c>
      <c r="J15" s="3">
        <v>1.0833333333333333</v>
      </c>
      <c r="K15" s="3">
        <v>5.583333333333333</v>
      </c>
    </row>
    <row r="16" spans="1:11">
      <c r="A16" s="12">
        <v>12</v>
      </c>
      <c r="B16" s="12">
        <v>31151</v>
      </c>
      <c r="C16" s="18" t="s">
        <v>3</v>
      </c>
      <c r="D16" s="19" t="s">
        <v>26</v>
      </c>
      <c r="E16" s="20" t="s">
        <v>27</v>
      </c>
      <c r="F16" s="59">
        <v>4</v>
      </c>
      <c r="G16" s="59">
        <v>5</v>
      </c>
      <c r="H16" s="60">
        <f t="shared" si="0"/>
        <v>9</v>
      </c>
      <c r="I16" s="3">
        <v>4.75</v>
      </c>
      <c r="J16" s="3">
        <v>0.91666666666666663</v>
      </c>
      <c r="K16" s="3">
        <v>5.666666666666667</v>
      </c>
    </row>
    <row r="17" spans="1:11">
      <c r="A17" s="12">
        <v>13</v>
      </c>
      <c r="B17" s="12">
        <v>31152</v>
      </c>
      <c r="C17" s="18" t="s">
        <v>3</v>
      </c>
      <c r="D17" s="19" t="s">
        <v>28</v>
      </c>
      <c r="E17" s="20" t="s">
        <v>29</v>
      </c>
      <c r="F17" s="59">
        <v>5</v>
      </c>
      <c r="G17" s="59">
        <v>4</v>
      </c>
      <c r="H17" s="60">
        <f t="shared" si="0"/>
        <v>9</v>
      </c>
      <c r="I17" s="3">
        <v>4.75</v>
      </c>
      <c r="J17" s="3">
        <v>0.58333333333333337</v>
      </c>
      <c r="K17" s="3">
        <v>6</v>
      </c>
    </row>
    <row r="18" spans="1:11">
      <c r="A18" s="12">
        <v>14</v>
      </c>
      <c r="B18" s="12">
        <v>31155</v>
      </c>
      <c r="C18" s="18" t="s">
        <v>3</v>
      </c>
      <c r="D18" s="19" t="s">
        <v>30</v>
      </c>
      <c r="E18" s="20" t="s">
        <v>31</v>
      </c>
      <c r="F18" s="59">
        <v>4</v>
      </c>
      <c r="G18" s="59">
        <v>5</v>
      </c>
      <c r="H18" s="60">
        <f t="shared" si="0"/>
        <v>9</v>
      </c>
      <c r="I18" s="3">
        <v>4.25</v>
      </c>
      <c r="J18" s="3">
        <v>0.75</v>
      </c>
      <c r="K18" s="3">
        <v>5</v>
      </c>
    </row>
    <row r="19" spans="1:11">
      <c r="A19" s="12">
        <v>15</v>
      </c>
      <c r="B19" s="12">
        <v>31156</v>
      </c>
      <c r="C19" s="18" t="s">
        <v>3</v>
      </c>
      <c r="D19" s="19" t="s">
        <v>32</v>
      </c>
      <c r="E19" s="20" t="s">
        <v>33</v>
      </c>
      <c r="F19" s="59">
        <v>5</v>
      </c>
      <c r="G19" s="59">
        <v>4</v>
      </c>
      <c r="H19" s="60">
        <f t="shared" si="0"/>
        <v>9</v>
      </c>
      <c r="I19" s="3">
        <v>4.75</v>
      </c>
      <c r="J19" s="3">
        <v>0.83333333333333337</v>
      </c>
      <c r="K19" s="3">
        <v>5.583333333333333</v>
      </c>
    </row>
    <row r="20" spans="1:11">
      <c r="A20" s="12">
        <v>16</v>
      </c>
      <c r="B20" s="12">
        <v>31157</v>
      </c>
      <c r="C20" s="18" t="s">
        <v>3</v>
      </c>
      <c r="D20" s="19" t="s">
        <v>34</v>
      </c>
      <c r="E20" s="20" t="s">
        <v>35</v>
      </c>
      <c r="F20" s="59">
        <v>4</v>
      </c>
      <c r="G20" s="59">
        <v>3</v>
      </c>
      <c r="H20" s="60">
        <f t="shared" si="0"/>
        <v>7</v>
      </c>
      <c r="I20" s="3">
        <v>5.75</v>
      </c>
      <c r="J20" s="3">
        <v>1.0833333333333333</v>
      </c>
      <c r="K20" s="3">
        <v>6.833333333333333</v>
      </c>
    </row>
    <row r="21" spans="1:11">
      <c r="A21" s="12">
        <v>17</v>
      </c>
      <c r="B21" s="12">
        <v>31158</v>
      </c>
      <c r="C21" s="18" t="s">
        <v>3</v>
      </c>
      <c r="D21" s="19" t="s">
        <v>36</v>
      </c>
      <c r="E21" s="20" t="s">
        <v>37</v>
      </c>
      <c r="F21" s="59">
        <v>4</v>
      </c>
      <c r="G21" s="59">
        <v>3</v>
      </c>
      <c r="H21" s="60">
        <f t="shared" si="0"/>
        <v>7</v>
      </c>
      <c r="I21" s="3">
        <v>4.25</v>
      </c>
      <c r="J21" s="3">
        <v>1.5833333333333333</v>
      </c>
      <c r="K21" s="3">
        <v>5.833333333333333</v>
      </c>
    </row>
    <row r="22" spans="1:11">
      <c r="A22" s="12">
        <v>18</v>
      </c>
      <c r="B22" s="12">
        <v>31159</v>
      </c>
      <c r="C22" s="18" t="s">
        <v>3</v>
      </c>
      <c r="D22" s="19" t="s">
        <v>38</v>
      </c>
      <c r="E22" s="20" t="s">
        <v>39</v>
      </c>
      <c r="F22" s="59">
        <v>3</v>
      </c>
      <c r="G22" s="59">
        <v>4</v>
      </c>
      <c r="H22" s="60">
        <f t="shared" si="0"/>
        <v>7</v>
      </c>
      <c r="I22" s="3">
        <v>6.375</v>
      </c>
      <c r="J22" s="3">
        <v>0.91666666666666663</v>
      </c>
      <c r="K22" s="3">
        <v>7.291666666666667</v>
      </c>
    </row>
    <row r="23" spans="1:11">
      <c r="A23" s="12">
        <v>19</v>
      </c>
      <c r="B23" s="12">
        <v>31161</v>
      </c>
      <c r="C23" s="18" t="s">
        <v>3</v>
      </c>
      <c r="D23" s="19" t="s">
        <v>40</v>
      </c>
      <c r="E23" s="20" t="s">
        <v>41</v>
      </c>
      <c r="F23" s="59">
        <v>4</v>
      </c>
      <c r="G23" s="59">
        <v>5</v>
      </c>
      <c r="H23" s="60">
        <f t="shared" si="0"/>
        <v>9</v>
      </c>
      <c r="I23" s="3">
        <v>3.75</v>
      </c>
      <c r="J23" s="3">
        <v>1.4166666666666667</v>
      </c>
      <c r="K23" s="3">
        <v>5.166666666666667</v>
      </c>
    </row>
    <row r="24" spans="1:11">
      <c r="A24" s="12">
        <v>20</v>
      </c>
      <c r="B24" s="12">
        <v>31767</v>
      </c>
      <c r="C24" s="18" t="s">
        <v>3</v>
      </c>
      <c r="D24" s="19" t="s">
        <v>42</v>
      </c>
      <c r="E24" s="20" t="s">
        <v>43</v>
      </c>
      <c r="F24" s="59">
        <v>5</v>
      </c>
      <c r="G24" s="59">
        <v>4</v>
      </c>
      <c r="H24" s="60">
        <f t="shared" si="0"/>
        <v>9</v>
      </c>
      <c r="I24" s="3">
        <v>3.875</v>
      </c>
      <c r="J24" s="3">
        <v>1.25</v>
      </c>
      <c r="K24" s="3">
        <v>5.125</v>
      </c>
    </row>
    <row r="25" spans="1:11">
      <c r="A25" s="12">
        <v>21</v>
      </c>
      <c r="B25" s="12">
        <v>32096</v>
      </c>
      <c r="C25" s="18" t="s">
        <v>3</v>
      </c>
      <c r="D25" s="19" t="s">
        <v>44</v>
      </c>
      <c r="E25" s="20" t="s">
        <v>45</v>
      </c>
      <c r="F25" s="59">
        <v>4</v>
      </c>
      <c r="G25" s="59">
        <v>5</v>
      </c>
      <c r="H25" s="60">
        <f t="shared" si="0"/>
        <v>9</v>
      </c>
      <c r="I25" s="3">
        <v>3.75</v>
      </c>
      <c r="J25" s="3">
        <v>0.75</v>
      </c>
      <c r="K25" s="3">
        <v>4.5</v>
      </c>
    </row>
    <row r="26" spans="1:11">
      <c r="A26" s="12">
        <v>22</v>
      </c>
      <c r="B26" s="12">
        <v>32499</v>
      </c>
      <c r="C26" s="18" t="s">
        <v>3</v>
      </c>
      <c r="D26" s="19" t="s">
        <v>46</v>
      </c>
      <c r="E26" s="20" t="s">
        <v>47</v>
      </c>
      <c r="F26" s="59">
        <v>5</v>
      </c>
      <c r="G26" s="59">
        <v>4</v>
      </c>
      <c r="H26" s="60">
        <f t="shared" si="0"/>
        <v>9</v>
      </c>
      <c r="I26" s="3">
        <v>4.75</v>
      </c>
      <c r="J26" s="3">
        <v>1.25</v>
      </c>
      <c r="K26" s="3">
        <v>6</v>
      </c>
    </row>
    <row r="27" spans="1:11">
      <c r="A27" s="12">
        <v>23</v>
      </c>
      <c r="B27" s="13">
        <v>32895</v>
      </c>
      <c r="C27" s="21" t="s">
        <v>3</v>
      </c>
      <c r="D27" s="22" t="s">
        <v>48</v>
      </c>
      <c r="E27" s="23" t="s">
        <v>49</v>
      </c>
      <c r="F27" s="59">
        <v>4</v>
      </c>
      <c r="G27" s="59">
        <v>3</v>
      </c>
      <c r="H27" s="60">
        <f t="shared" si="0"/>
        <v>7</v>
      </c>
      <c r="I27" s="3">
        <v>4.75</v>
      </c>
      <c r="J27" s="3">
        <v>1.4166666666666667</v>
      </c>
      <c r="K27" s="3">
        <v>6.166666666666667</v>
      </c>
    </row>
    <row r="28" spans="1:11">
      <c r="A28" s="12">
        <v>24</v>
      </c>
      <c r="B28" s="12">
        <v>30050</v>
      </c>
      <c r="C28" s="18" t="s">
        <v>50</v>
      </c>
      <c r="D28" s="19" t="s">
        <v>51</v>
      </c>
      <c r="E28" s="20" t="s">
        <v>52</v>
      </c>
      <c r="F28" s="59">
        <v>4</v>
      </c>
      <c r="G28" s="59">
        <v>5</v>
      </c>
      <c r="H28" s="60">
        <f t="shared" si="0"/>
        <v>9</v>
      </c>
      <c r="I28" s="3">
        <v>3.75</v>
      </c>
      <c r="J28" s="3">
        <v>1</v>
      </c>
      <c r="K28" s="3">
        <v>5</v>
      </c>
    </row>
    <row r="29" spans="1:11">
      <c r="A29" s="12">
        <v>25</v>
      </c>
      <c r="B29" s="12">
        <v>30055</v>
      </c>
      <c r="C29" s="18" t="s">
        <v>50</v>
      </c>
      <c r="D29" s="19" t="s">
        <v>53</v>
      </c>
      <c r="E29" s="20" t="s">
        <v>54</v>
      </c>
      <c r="F29" s="59">
        <v>5</v>
      </c>
      <c r="G29" s="59">
        <v>4</v>
      </c>
      <c r="H29" s="60">
        <f t="shared" si="0"/>
        <v>9</v>
      </c>
      <c r="I29" s="3">
        <v>6</v>
      </c>
      <c r="J29" s="3">
        <v>1.3333333333333333</v>
      </c>
      <c r="K29" s="3">
        <v>7.333333333333333</v>
      </c>
    </row>
    <row r="30" spans="1:11">
      <c r="A30" s="12">
        <v>26</v>
      </c>
      <c r="B30" s="12">
        <v>30062</v>
      </c>
      <c r="C30" s="18" t="s">
        <v>50</v>
      </c>
      <c r="D30" s="19" t="s">
        <v>55</v>
      </c>
      <c r="E30" s="20" t="s">
        <v>56</v>
      </c>
      <c r="F30" s="59">
        <v>4</v>
      </c>
      <c r="G30" s="59">
        <v>5</v>
      </c>
      <c r="H30" s="60">
        <f t="shared" si="0"/>
        <v>9</v>
      </c>
      <c r="I30" s="3">
        <v>7.25</v>
      </c>
      <c r="J30" s="3">
        <v>1.1666666666666667</v>
      </c>
      <c r="K30" s="3">
        <v>8.4166666666666661</v>
      </c>
    </row>
    <row r="31" spans="1:11">
      <c r="A31" s="12">
        <v>27</v>
      </c>
      <c r="B31" s="12">
        <v>30094</v>
      </c>
      <c r="C31" s="18" t="s">
        <v>50</v>
      </c>
      <c r="D31" s="19" t="s">
        <v>57</v>
      </c>
      <c r="E31" s="20" t="s">
        <v>58</v>
      </c>
      <c r="F31" s="59">
        <v>5</v>
      </c>
      <c r="G31" s="59">
        <v>4</v>
      </c>
      <c r="H31" s="60">
        <f t="shared" si="0"/>
        <v>9</v>
      </c>
      <c r="I31" s="3">
        <v>7.75</v>
      </c>
      <c r="J31" s="3">
        <v>1</v>
      </c>
      <c r="K31" s="3">
        <v>8.75</v>
      </c>
    </row>
    <row r="32" spans="1:11">
      <c r="A32" s="12">
        <v>28</v>
      </c>
      <c r="B32" s="12">
        <v>30096</v>
      </c>
      <c r="C32" s="18" t="s">
        <v>50</v>
      </c>
      <c r="D32" s="19" t="s">
        <v>59</v>
      </c>
      <c r="E32" s="20" t="s">
        <v>60</v>
      </c>
      <c r="F32" s="59">
        <v>4</v>
      </c>
      <c r="G32" s="59">
        <v>3</v>
      </c>
      <c r="H32" s="60">
        <f t="shared" si="0"/>
        <v>7</v>
      </c>
      <c r="I32" s="3">
        <v>5.5</v>
      </c>
      <c r="J32" s="3">
        <v>1.5</v>
      </c>
      <c r="K32" s="3">
        <v>8</v>
      </c>
    </row>
    <row r="33" spans="1:11">
      <c r="A33" s="12">
        <v>29</v>
      </c>
      <c r="B33" s="12">
        <v>30127</v>
      </c>
      <c r="C33" s="18" t="s">
        <v>50</v>
      </c>
      <c r="D33" s="19" t="s">
        <v>61</v>
      </c>
      <c r="E33" s="20" t="s">
        <v>62</v>
      </c>
      <c r="F33" s="59">
        <v>4</v>
      </c>
      <c r="G33" s="59">
        <v>3</v>
      </c>
      <c r="H33" s="60">
        <f t="shared" si="0"/>
        <v>7</v>
      </c>
      <c r="I33" s="3">
        <v>8.75</v>
      </c>
      <c r="J33" s="3">
        <v>1.1666666666666667</v>
      </c>
      <c r="K33" s="3">
        <v>9.9166666666666661</v>
      </c>
    </row>
    <row r="34" spans="1:11">
      <c r="A34" s="12">
        <v>30</v>
      </c>
      <c r="B34" s="12">
        <v>30133</v>
      </c>
      <c r="C34" s="18" t="s">
        <v>50</v>
      </c>
      <c r="D34" s="19" t="s">
        <v>63</v>
      </c>
      <c r="E34" s="20" t="s">
        <v>64</v>
      </c>
      <c r="F34" s="59">
        <v>3</v>
      </c>
      <c r="G34" s="59">
        <v>4</v>
      </c>
      <c r="H34" s="60">
        <f t="shared" si="0"/>
        <v>7</v>
      </c>
      <c r="I34" s="3">
        <v>7.75</v>
      </c>
      <c r="J34" s="3">
        <v>1.1666666666666667</v>
      </c>
      <c r="K34" s="3">
        <v>8.9166666666666661</v>
      </c>
    </row>
    <row r="35" spans="1:11">
      <c r="A35" s="12">
        <v>31</v>
      </c>
      <c r="B35" s="12">
        <v>30171</v>
      </c>
      <c r="C35" s="18" t="s">
        <v>50</v>
      </c>
      <c r="D35" s="19" t="s">
        <v>65</v>
      </c>
      <c r="E35" s="20" t="s">
        <v>66</v>
      </c>
      <c r="F35" s="59">
        <v>4</v>
      </c>
      <c r="G35" s="59">
        <v>5</v>
      </c>
      <c r="H35" s="60">
        <f t="shared" si="0"/>
        <v>9</v>
      </c>
      <c r="I35" s="3">
        <v>7.75</v>
      </c>
      <c r="J35" s="3">
        <v>1.0833333333333333</v>
      </c>
      <c r="K35" s="3">
        <v>8.8333333333333339</v>
      </c>
    </row>
    <row r="36" spans="1:11">
      <c r="A36" s="12">
        <v>32</v>
      </c>
      <c r="B36" s="12">
        <v>30172</v>
      </c>
      <c r="C36" s="18" t="s">
        <v>50</v>
      </c>
      <c r="D36" s="19" t="s">
        <v>67</v>
      </c>
      <c r="E36" s="20" t="s">
        <v>68</v>
      </c>
      <c r="F36" s="59">
        <v>5</v>
      </c>
      <c r="G36" s="59">
        <v>4</v>
      </c>
      <c r="H36" s="60">
        <f t="shared" si="0"/>
        <v>9</v>
      </c>
      <c r="I36" s="3">
        <v>3.5</v>
      </c>
      <c r="J36" s="3">
        <v>1.25</v>
      </c>
      <c r="K36" s="3">
        <v>4.75</v>
      </c>
    </row>
    <row r="37" spans="1:11">
      <c r="A37" s="12">
        <v>33</v>
      </c>
      <c r="B37" s="12">
        <v>30209</v>
      </c>
      <c r="C37" s="18" t="s">
        <v>50</v>
      </c>
      <c r="D37" s="19" t="s">
        <v>69</v>
      </c>
      <c r="E37" s="20" t="s">
        <v>70</v>
      </c>
      <c r="F37" s="59">
        <v>4</v>
      </c>
      <c r="G37" s="59">
        <v>5</v>
      </c>
      <c r="H37" s="60">
        <f t="shared" si="0"/>
        <v>9</v>
      </c>
      <c r="I37" s="3">
        <v>4.75</v>
      </c>
      <c r="J37" s="3">
        <v>1.3333333333333333</v>
      </c>
      <c r="K37" s="3">
        <v>6.083333333333333</v>
      </c>
    </row>
    <row r="38" spans="1:11">
      <c r="A38" s="12">
        <v>34</v>
      </c>
      <c r="B38" s="12">
        <v>30243</v>
      </c>
      <c r="C38" s="18" t="s">
        <v>50</v>
      </c>
      <c r="D38" s="19" t="s">
        <v>71</v>
      </c>
      <c r="E38" s="20" t="s">
        <v>72</v>
      </c>
      <c r="F38" s="59">
        <v>5</v>
      </c>
      <c r="G38" s="59">
        <v>4</v>
      </c>
      <c r="H38" s="60">
        <f t="shared" si="0"/>
        <v>9</v>
      </c>
      <c r="I38" s="3">
        <v>9</v>
      </c>
      <c r="J38" s="3">
        <v>1.0833333333333333</v>
      </c>
      <c r="K38" s="3">
        <v>10.083333333333334</v>
      </c>
    </row>
    <row r="39" spans="1:11">
      <c r="A39" s="12">
        <v>35</v>
      </c>
      <c r="B39" s="12">
        <v>30751</v>
      </c>
      <c r="C39" s="18" t="s">
        <v>50</v>
      </c>
      <c r="D39" s="19" t="s">
        <v>73</v>
      </c>
      <c r="E39" s="20" t="s">
        <v>74</v>
      </c>
      <c r="F39" s="59">
        <v>4</v>
      </c>
      <c r="G39" s="59">
        <v>3</v>
      </c>
      <c r="H39" s="60">
        <f t="shared" si="0"/>
        <v>7</v>
      </c>
      <c r="I39" s="3">
        <v>9.125</v>
      </c>
      <c r="J39" s="3">
        <v>0.91666666666666663</v>
      </c>
      <c r="K39" s="3">
        <v>10.041666666666666</v>
      </c>
    </row>
    <row r="40" spans="1:11">
      <c r="A40" s="12">
        <v>36</v>
      </c>
      <c r="B40" s="12">
        <v>30758</v>
      </c>
      <c r="C40" s="18" t="s">
        <v>50</v>
      </c>
      <c r="D40" s="19" t="s">
        <v>75</v>
      </c>
      <c r="E40" s="20" t="s">
        <v>76</v>
      </c>
      <c r="F40" s="59">
        <v>4</v>
      </c>
      <c r="G40" s="59">
        <v>5</v>
      </c>
      <c r="H40" s="60">
        <f t="shared" si="0"/>
        <v>9</v>
      </c>
      <c r="I40" s="3">
        <v>6.75</v>
      </c>
      <c r="J40" s="3">
        <v>1</v>
      </c>
      <c r="K40" s="3">
        <v>8</v>
      </c>
    </row>
    <row r="41" spans="1:11">
      <c r="A41" s="12">
        <v>37</v>
      </c>
      <c r="B41" s="12">
        <v>31162</v>
      </c>
      <c r="C41" s="18" t="s">
        <v>50</v>
      </c>
      <c r="D41" s="19" t="s">
        <v>77</v>
      </c>
      <c r="E41" s="20" t="s">
        <v>78</v>
      </c>
      <c r="F41" s="59">
        <v>5</v>
      </c>
      <c r="G41" s="59">
        <v>4</v>
      </c>
      <c r="H41" s="60">
        <f t="shared" si="0"/>
        <v>9</v>
      </c>
      <c r="I41" s="3">
        <v>4.75</v>
      </c>
      <c r="J41" s="3">
        <v>1.1666666666666667</v>
      </c>
      <c r="K41" s="3">
        <v>5.916666666666667</v>
      </c>
    </row>
    <row r="42" spans="1:11">
      <c r="A42" s="12">
        <v>38</v>
      </c>
      <c r="B42" s="12">
        <v>31164</v>
      </c>
      <c r="C42" s="18" t="s">
        <v>50</v>
      </c>
      <c r="D42" s="19" t="s">
        <v>79</v>
      </c>
      <c r="E42" s="20" t="s">
        <v>80</v>
      </c>
      <c r="F42" s="59">
        <v>4</v>
      </c>
      <c r="G42" s="59">
        <v>5</v>
      </c>
      <c r="H42" s="60">
        <f t="shared" si="0"/>
        <v>9</v>
      </c>
      <c r="I42" s="3">
        <v>5.25</v>
      </c>
      <c r="J42" s="3">
        <v>1.3333333333333333</v>
      </c>
      <c r="K42" s="3">
        <v>6</v>
      </c>
    </row>
    <row r="43" spans="1:11">
      <c r="A43" s="12">
        <v>39</v>
      </c>
      <c r="B43" s="12">
        <v>31165</v>
      </c>
      <c r="C43" s="18" t="s">
        <v>50</v>
      </c>
      <c r="D43" s="19" t="s">
        <v>81</v>
      </c>
      <c r="E43" s="20" t="s">
        <v>82</v>
      </c>
      <c r="F43" s="59">
        <v>4</v>
      </c>
      <c r="G43" s="59">
        <v>3</v>
      </c>
      <c r="H43" s="60">
        <f t="shared" si="0"/>
        <v>7</v>
      </c>
      <c r="I43" s="3">
        <v>6.25</v>
      </c>
      <c r="J43" s="3">
        <v>1.8333333333333333</v>
      </c>
      <c r="K43" s="3">
        <v>8.0833333333333339</v>
      </c>
    </row>
    <row r="44" spans="1:11">
      <c r="A44" s="12">
        <v>40</v>
      </c>
      <c r="B44" s="12">
        <v>31167</v>
      </c>
      <c r="C44" s="18" t="s">
        <v>50</v>
      </c>
      <c r="D44" s="19" t="s">
        <v>83</v>
      </c>
      <c r="E44" s="20" t="s">
        <v>84</v>
      </c>
      <c r="F44" s="59">
        <v>4</v>
      </c>
      <c r="G44" s="59">
        <v>5</v>
      </c>
      <c r="H44" s="60">
        <f t="shared" si="0"/>
        <v>9</v>
      </c>
      <c r="I44" s="3">
        <v>7.75</v>
      </c>
      <c r="J44" s="3">
        <v>0.91666666666666663</v>
      </c>
      <c r="K44" s="3">
        <v>8.6666666666666661</v>
      </c>
    </row>
    <row r="45" spans="1:11">
      <c r="A45" s="12">
        <v>41</v>
      </c>
      <c r="B45" s="12">
        <v>31168</v>
      </c>
      <c r="C45" s="18" t="s">
        <v>50</v>
      </c>
      <c r="D45" s="19" t="s">
        <v>85</v>
      </c>
      <c r="E45" s="20" t="s">
        <v>86</v>
      </c>
      <c r="F45" s="59">
        <v>5</v>
      </c>
      <c r="G45" s="59">
        <v>4</v>
      </c>
      <c r="H45" s="60">
        <f t="shared" si="0"/>
        <v>9</v>
      </c>
      <c r="I45" s="3">
        <v>6.75</v>
      </c>
      <c r="J45" s="3">
        <v>0.58333333333333337</v>
      </c>
      <c r="K45" s="3">
        <v>8</v>
      </c>
    </row>
    <row r="46" spans="1:11">
      <c r="A46" s="12">
        <v>42</v>
      </c>
      <c r="B46" s="12">
        <v>31169</v>
      </c>
      <c r="C46" s="18" t="s">
        <v>50</v>
      </c>
      <c r="D46" s="19" t="s">
        <v>87</v>
      </c>
      <c r="E46" s="20" t="s">
        <v>88</v>
      </c>
      <c r="F46" s="59">
        <v>4</v>
      </c>
      <c r="G46" s="59">
        <v>5</v>
      </c>
      <c r="H46" s="60">
        <f t="shared" si="0"/>
        <v>9</v>
      </c>
      <c r="I46" s="3">
        <v>8.75</v>
      </c>
      <c r="J46" s="3">
        <v>0.91666666666666663</v>
      </c>
      <c r="K46" s="3">
        <v>9.6666666666666661</v>
      </c>
    </row>
    <row r="47" spans="1:11">
      <c r="A47" s="12">
        <v>43</v>
      </c>
      <c r="B47" s="12">
        <v>31170</v>
      </c>
      <c r="C47" s="18" t="s">
        <v>50</v>
      </c>
      <c r="D47" s="19" t="s">
        <v>89</v>
      </c>
      <c r="E47" s="20" t="s">
        <v>90</v>
      </c>
      <c r="F47" s="59">
        <v>4</v>
      </c>
      <c r="G47" s="59">
        <v>3</v>
      </c>
      <c r="H47" s="60">
        <f t="shared" si="0"/>
        <v>7</v>
      </c>
      <c r="I47" s="3">
        <v>4.75</v>
      </c>
      <c r="J47" s="3">
        <v>0.91666666666666663</v>
      </c>
      <c r="K47" s="3">
        <v>5.666666666666667</v>
      </c>
    </row>
    <row r="48" spans="1:11">
      <c r="A48" s="12">
        <v>44</v>
      </c>
      <c r="B48" s="12">
        <v>31447</v>
      </c>
      <c r="C48" s="18" t="s">
        <v>50</v>
      </c>
      <c r="D48" s="19" t="s">
        <v>91</v>
      </c>
      <c r="E48" s="20" t="s">
        <v>92</v>
      </c>
      <c r="F48" s="59">
        <v>4</v>
      </c>
      <c r="G48" s="59">
        <v>5</v>
      </c>
      <c r="H48" s="60">
        <f t="shared" si="0"/>
        <v>9</v>
      </c>
      <c r="I48" s="3">
        <v>5.25</v>
      </c>
      <c r="J48" s="3">
        <v>2</v>
      </c>
      <c r="K48" s="3">
        <v>7.25</v>
      </c>
    </row>
    <row r="49" spans="1:11">
      <c r="A49" s="12">
        <v>45</v>
      </c>
      <c r="B49" s="12">
        <v>31448</v>
      </c>
      <c r="C49" s="18" t="s">
        <v>50</v>
      </c>
      <c r="D49" s="19" t="s">
        <v>93</v>
      </c>
      <c r="E49" s="20" t="s">
        <v>94</v>
      </c>
      <c r="F49" s="59">
        <v>5</v>
      </c>
      <c r="G49" s="59">
        <v>4</v>
      </c>
      <c r="H49" s="60">
        <f t="shared" si="0"/>
        <v>9</v>
      </c>
      <c r="I49" s="3">
        <v>8.75</v>
      </c>
      <c r="J49" s="3">
        <v>1.3333333333333333</v>
      </c>
      <c r="K49" s="3">
        <v>10.083333333333334</v>
      </c>
    </row>
    <row r="50" spans="1:11">
      <c r="A50" s="12">
        <v>46</v>
      </c>
      <c r="B50" s="12">
        <v>31755</v>
      </c>
      <c r="C50" s="18" t="s">
        <v>50</v>
      </c>
      <c r="D50" s="19" t="s">
        <v>95</v>
      </c>
      <c r="E50" s="20" t="s">
        <v>96</v>
      </c>
      <c r="F50" s="59">
        <v>4</v>
      </c>
      <c r="G50" s="59">
        <v>5</v>
      </c>
      <c r="H50" s="60">
        <f t="shared" si="0"/>
        <v>9</v>
      </c>
      <c r="I50" s="3">
        <v>4.75</v>
      </c>
      <c r="J50" s="3">
        <v>0.75</v>
      </c>
      <c r="K50" s="3">
        <v>5.5</v>
      </c>
    </row>
    <row r="51" spans="1:11">
      <c r="A51" s="12">
        <v>47</v>
      </c>
      <c r="B51" s="12">
        <v>32500</v>
      </c>
      <c r="C51" s="18" t="s">
        <v>50</v>
      </c>
      <c r="D51" s="19" t="s">
        <v>97</v>
      </c>
      <c r="E51" s="20" t="s">
        <v>98</v>
      </c>
      <c r="F51" s="59">
        <v>4</v>
      </c>
      <c r="G51" s="59">
        <v>3</v>
      </c>
      <c r="H51" s="60">
        <f t="shared" si="0"/>
        <v>7</v>
      </c>
      <c r="I51" s="3">
        <v>4.75</v>
      </c>
      <c r="J51" s="3">
        <v>1.5833333333333333</v>
      </c>
      <c r="K51" s="3">
        <v>7</v>
      </c>
    </row>
    <row r="52" spans="1:11">
      <c r="A52" s="12">
        <v>48</v>
      </c>
      <c r="B52" s="12">
        <v>32531</v>
      </c>
      <c r="C52" s="18" t="s">
        <v>50</v>
      </c>
      <c r="D52" s="19" t="s">
        <v>99</v>
      </c>
      <c r="E52" s="20" t="s">
        <v>100</v>
      </c>
      <c r="F52" s="59">
        <v>4</v>
      </c>
      <c r="G52" s="59">
        <v>3</v>
      </c>
      <c r="H52" s="60">
        <f t="shared" si="0"/>
        <v>7</v>
      </c>
      <c r="I52" s="3">
        <v>9.75</v>
      </c>
      <c r="J52" s="3">
        <v>2</v>
      </c>
      <c r="K52" s="3">
        <v>11.75</v>
      </c>
    </row>
    <row r="53" spans="1:11">
      <c r="A53" s="12">
        <v>49</v>
      </c>
      <c r="B53" s="13">
        <v>32896</v>
      </c>
      <c r="C53" s="21" t="s">
        <v>50</v>
      </c>
      <c r="D53" s="22" t="s">
        <v>101</v>
      </c>
      <c r="E53" s="23" t="s">
        <v>102</v>
      </c>
      <c r="F53" s="59">
        <v>3</v>
      </c>
      <c r="G53" s="59">
        <v>4</v>
      </c>
      <c r="H53" s="60">
        <f t="shared" si="0"/>
        <v>7</v>
      </c>
      <c r="I53" s="3">
        <v>7.375</v>
      </c>
      <c r="J53" s="3">
        <v>1</v>
      </c>
      <c r="K53" s="3">
        <v>8</v>
      </c>
    </row>
    <row r="54" spans="1:11">
      <c r="E54" s="56" t="s">
        <v>103</v>
      </c>
      <c r="F54" s="61">
        <f>SUM(F5:F53)</f>
        <v>203</v>
      </c>
      <c r="G54" s="61">
        <f t="shared" ref="G54:H54" si="1">SUM(G5:G53)</f>
        <v>199</v>
      </c>
      <c r="H54" s="61">
        <f t="shared" si="1"/>
        <v>402</v>
      </c>
      <c r="I54" s="3">
        <f>SUM(I5:I53)</f>
        <v>300.875</v>
      </c>
      <c r="J54" s="3">
        <f t="shared" ref="J54:K54" si="2">SUM(J5:J53)</f>
        <v>57.166666666666671</v>
      </c>
      <c r="K54" s="3">
        <f t="shared" si="2"/>
        <v>360.16666666666669</v>
      </c>
    </row>
    <row r="55" spans="1:11">
      <c r="E55" s="56" t="s">
        <v>738</v>
      </c>
      <c r="F55" s="61">
        <f t="shared" ref="F55:K55" si="3">(F54/49)</f>
        <v>4.1428571428571432</v>
      </c>
      <c r="G55" s="61">
        <f t="shared" si="3"/>
        <v>4.0612244897959187</v>
      </c>
      <c r="H55" s="61">
        <f t="shared" si="3"/>
        <v>8.204081632653061</v>
      </c>
      <c r="I55" s="3">
        <f t="shared" si="3"/>
        <v>6.1403061224489797</v>
      </c>
      <c r="J55" s="3">
        <f t="shared" si="3"/>
        <v>1.1666666666666667</v>
      </c>
      <c r="K55" s="3">
        <f t="shared" si="3"/>
        <v>7.350340136054422</v>
      </c>
    </row>
    <row r="56" spans="1:11">
      <c r="E56" s="56" t="s">
        <v>739</v>
      </c>
      <c r="F56" s="61">
        <f>(F54*100)/245</f>
        <v>82.857142857142861</v>
      </c>
      <c r="G56" s="61">
        <f>(G54*100)/245</f>
        <v>81.224489795918373</v>
      </c>
      <c r="H56" s="61">
        <f>(H54*100)/490</f>
        <v>82.040816326530617</v>
      </c>
      <c r="I56" s="3">
        <f>(I54*100)/490</f>
        <v>61.403061224489797</v>
      </c>
      <c r="J56" s="3">
        <f>(J54*100)/98</f>
        <v>58.333333333333336</v>
      </c>
      <c r="K56" s="3">
        <f>(K54*100)/588</f>
        <v>61.252834467120188</v>
      </c>
    </row>
  </sheetData>
  <mergeCells count="5">
    <mergeCell ref="A3:A4"/>
    <mergeCell ref="B3:B4"/>
    <mergeCell ref="C3:E4"/>
    <mergeCell ref="A1:K1"/>
    <mergeCell ref="A2:K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0C42-44B2-4EC9-8199-16386ED989EF}">
  <dimension ref="A1:Q56"/>
  <sheetViews>
    <sheetView workbookViewId="0">
      <selection activeCell="F3" sqref="F3:H56"/>
    </sheetView>
  </sheetViews>
  <sheetFormatPr defaultRowHeight="20.5"/>
  <cols>
    <col min="1" max="1" width="6.6328125" style="1" customWidth="1"/>
    <col min="2" max="2" width="11.26953125" style="1" customWidth="1"/>
    <col min="3" max="4" width="8.7265625" style="1"/>
    <col min="5" max="5" width="16.26953125" style="1" customWidth="1"/>
    <col min="6" max="6" width="7.54296875" style="1" customWidth="1"/>
    <col min="7" max="7" width="9.1796875" style="1" customWidth="1"/>
    <col min="8" max="8" width="8.6328125" style="1" customWidth="1"/>
    <col min="9" max="16384" width="8.7265625" style="1"/>
  </cols>
  <sheetData>
    <row r="1" spans="1:17">
      <c r="A1" s="74" t="s">
        <v>740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7" ht="21" thickBot="1">
      <c r="A2" s="75" t="s">
        <v>748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7">
      <c r="A3" s="76" t="s">
        <v>0</v>
      </c>
      <c r="B3" s="76" t="s">
        <v>1</v>
      </c>
      <c r="C3" s="76" t="s">
        <v>2</v>
      </c>
      <c r="D3" s="76"/>
      <c r="E3" s="76"/>
      <c r="F3" s="57" t="s">
        <v>749</v>
      </c>
      <c r="G3" s="57" t="s">
        <v>750</v>
      </c>
      <c r="H3" s="57" t="s">
        <v>751</v>
      </c>
      <c r="I3" s="31" t="s">
        <v>479</v>
      </c>
      <c r="J3" s="31" t="s">
        <v>737</v>
      </c>
      <c r="K3" s="31" t="s">
        <v>103</v>
      </c>
    </row>
    <row r="4" spans="1:17" ht="21" thickBot="1">
      <c r="A4" s="76"/>
      <c r="B4" s="76"/>
      <c r="C4" s="76"/>
      <c r="D4" s="76"/>
      <c r="E4" s="76"/>
      <c r="F4" s="58">
        <v>5</v>
      </c>
      <c r="G4" s="58">
        <v>5</v>
      </c>
      <c r="H4" s="58">
        <v>10</v>
      </c>
      <c r="I4" s="30">
        <v>10</v>
      </c>
      <c r="J4" s="3">
        <v>2</v>
      </c>
      <c r="K4" s="3">
        <v>12</v>
      </c>
    </row>
    <row r="5" spans="1:17">
      <c r="A5" s="24">
        <v>1</v>
      </c>
      <c r="B5" s="24">
        <v>30043</v>
      </c>
      <c r="C5" s="25" t="s">
        <v>3</v>
      </c>
      <c r="D5" s="26" t="s">
        <v>104</v>
      </c>
      <c r="E5" s="27" t="s">
        <v>105</v>
      </c>
      <c r="F5" s="59">
        <v>3</v>
      </c>
      <c r="G5" s="59">
        <v>3</v>
      </c>
      <c r="H5" s="60">
        <f t="shared" ref="H5:H13" si="0">F5+G5</f>
        <v>6</v>
      </c>
      <c r="I5" s="3">
        <v>7.75</v>
      </c>
      <c r="J5" s="3">
        <v>1.5833333333333333</v>
      </c>
      <c r="K5" s="3">
        <v>10</v>
      </c>
    </row>
    <row r="6" spans="1:17">
      <c r="A6" s="24">
        <v>2</v>
      </c>
      <c r="B6" s="24">
        <v>30046</v>
      </c>
      <c r="C6" s="25" t="s">
        <v>3</v>
      </c>
      <c r="D6" s="26" t="s">
        <v>106</v>
      </c>
      <c r="E6" s="27" t="s">
        <v>107</v>
      </c>
      <c r="F6" s="59">
        <v>4</v>
      </c>
      <c r="G6" s="59">
        <v>5</v>
      </c>
      <c r="H6" s="60">
        <f t="shared" si="0"/>
        <v>9</v>
      </c>
      <c r="I6" s="3">
        <v>5</v>
      </c>
      <c r="J6" s="3">
        <v>1.0833333333333333</v>
      </c>
      <c r="K6" s="3">
        <v>4.583333333333333</v>
      </c>
      <c r="Q6" s="1">
        <f>7.75+1.58</f>
        <v>9.33</v>
      </c>
    </row>
    <row r="7" spans="1:17">
      <c r="A7" s="24">
        <v>3</v>
      </c>
      <c r="B7" s="24">
        <v>30068</v>
      </c>
      <c r="C7" s="25" t="s">
        <v>3</v>
      </c>
      <c r="D7" s="26" t="s">
        <v>108</v>
      </c>
      <c r="E7" s="27" t="s">
        <v>109</v>
      </c>
      <c r="F7" s="59">
        <v>5</v>
      </c>
      <c r="G7" s="59">
        <v>4</v>
      </c>
      <c r="H7" s="60">
        <f t="shared" si="0"/>
        <v>9</v>
      </c>
      <c r="I7" s="3">
        <v>5.5</v>
      </c>
      <c r="J7" s="3">
        <v>1</v>
      </c>
      <c r="K7" s="3">
        <v>7</v>
      </c>
    </row>
    <row r="8" spans="1:17">
      <c r="A8" s="24">
        <v>4</v>
      </c>
      <c r="B8" s="24">
        <v>30073</v>
      </c>
      <c r="C8" s="25" t="s">
        <v>3</v>
      </c>
      <c r="D8" s="26" t="s">
        <v>110</v>
      </c>
      <c r="E8" s="27" t="s">
        <v>111</v>
      </c>
      <c r="F8" s="59">
        <v>4</v>
      </c>
      <c r="G8" s="59">
        <v>3</v>
      </c>
      <c r="H8" s="60">
        <f t="shared" si="0"/>
        <v>7</v>
      </c>
      <c r="I8" s="3">
        <v>4.875</v>
      </c>
      <c r="J8" s="3">
        <v>1</v>
      </c>
      <c r="K8" s="3">
        <v>5.875</v>
      </c>
    </row>
    <row r="9" spans="1:17">
      <c r="A9" s="24">
        <v>5</v>
      </c>
      <c r="B9" s="24">
        <v>30140</v>
      </c>
      <c r="C9" s="25" t="s">
        <v>3</v>
      </c>
      <c r="D9" s="26" t="s">
        <v>112</v>
      </c>
      <c r="E9" s="27" t="s">
        <v>113</v>
      </c>
      <c r="F9" s="59">
        <v>3</v>
      </c>
      <c r="G9" s="59">
        <v>4</v>
      </c>
      <c r="H9" s="60">
        <f t="shared" si="0"/>
        <v>7</v>
      </c>
      <c r="I9" s="3">
        <v>9.125</v>
      </c>
      <c r="J9" s="3">
        <v>1.0833333333333333</v>
      </c>
      <c r="K9" s="3">
        <v>10.208333333333334</v>
      </c>
    </row>
    <row r="10" spans="1:17">
      <c r="A10" s="24">
        <v>6</v>
      </c>
      <c r="B10" s="24">
        <v>30147</v>
      </c>
      <c r="C10" s="25" t="s">
        <v>3</v>
      </c>
      <c r="D10" s="26" t="s">
        <v>114</v>
      </c>
      <c r="E10" s="27" t="s">
        <v>115</v>
      </c>
      <c r="F10" s="59">
        <v>4</v>
      </c>
      <c r="G10" s="59">
        <v>5</v>
      </c>
      <c r="H10" s="60">
        <f t="shared" si="0"/>
        <v>9</v>
      </c>
      <c r="I10" s="3">
        <v>7.875</v>
      </c>
      <c r="J10" s="3">
        <v>0.75</v>
      </c>
      <c r="K10" s="3">
        <v>8.625</v>
      </c>
    </row>
    <row r="11" spans="1:17">
      <c r="A11" s="24">
        <v>7</v>
      </c>
      <c r="B11" s="24">
        <v>30150</v>
      </c>
      <c r="C11" s="25" t="s">
        <v>3</v>
      </c>
      <c r="D11" s="26" t="s">
        <v>116</v>
      </c>
      <c r="E11" s="27" t="s">
        <v>117</v>
      </c>
      <c r="F11" s="59">
        <v>5</v>
      </c>
      <c r="G11" s="59">
        <v>4</v>
      </c>
      <c r="H11" s="60">
        <f t="shared" si="0"/>
        <v>9</v>
      </c>
      <c r="I11" s="3">
        <v>7.5</v>
      </c>
      <c r="J11" s="3">
        <v>1.6666666666666667</v>
      </c>
      <c r="K11" s="3">
        <v>10</v>
      </c>
    </row>
    <row r="12" spans="1:17">
      <c r="A12" s="24">
        <v>8</v>
      </c>
      <c r="B12" s="24">
        <v>30220</v>
      </c>
      <c r="C12" s="25" t="s">
        <v>3</v>
      </c>
      <c r="D12" s="26" t="s">
        <v>118</v>
      </c>
      <c r="E12" s="27" t="s">
        <v>119</v>
      </c>
      <c r="F12" s="59">
        <v>4</v>
      </c>
      <c r="G12" s="59">
        <v>3</v>
      </c>
      <c r="H12" s="60">
        <f t="shared" si="0"/>
        <v>7</v>
      </c>
      <c r="I12" s="3">
        <v>8.75</v>
      </c>
      <c r="J12" s="3">
        <v>2</v>
      </c>
      <c r="K12" s="3">
        <v>10.75</v>
      </c>
    </row>
    <row r="13" spans="1:17">
      <c r="A13" s="24">
        <v>9</v>
      </c>
      <c r="B13" s="24">
        <v>30761</v>
      </c>
      <c r="C13" s="25" t="s">
        <v>3</v>
      </c>
      <c r="D13" s="26" t="s">
        <v>120</v>
      </c>
      <c r="E13" s="27" t="s">
        <v>121</v>
      </c>
      <c r="F13" s="59">
        <v>4</v>
      </c>
      <c r="G13" s="59">
        <v>3</v>
      </c>
      <c r="H13" s="60">
        <f t="shared" si="0"/>
        <v>7</v>
      </c>
      <c r="I13" s="3">
        <v>5.875</v>
      </c>
      <c r="J13" s="3">
        <v>1.1666666666666667</v>
      </c>
      <c r="K13" s="3">
        <v>7.041666666666667</v>
      </c>
    </row>
    <row r="14" spans="1:17">
      <c r="A14" s="24">
        <v>10</v>
      </c>
      <c r="B14" s="24">
        <v>31050</v>
      </c>
      <c r="C14" s="25" t="s">
        <v>3</v>
      </c>
      <c r="D14" s="26" t="s">
        <v>122</v>
      </c>
      <c r="E14" s="27" t="s">
        <v>123</v>
      </c>
      <c r="F14" s="59">
        <v>5</v>
      </c>
      <c r="G14" s="59">
        <v>4</v>
      </c>
      <c r="H14" s="60">
        <f t="shared" ref="H14:H20" si="1">F14+G14</f>
        <v>9</v>
      </c>
      <c r="I14" s="3">
        <v>5</v>
      </c>
      <c r="J14" s="3">
        <v>1.0833333333333333</v>
      </c>
      <c r="K14" s="3">
        <v>6</v>
      </c>
    </row>
    <row r="15" spans="1:17">
      <c r="A15" s="24">
        <v>11</v>
      </c>
      <c r="B15" s="24">
        <v>31051</v>
      </c>
      <c r="C15" s="25" t="s">
        <v>3</v>
      </c>
      <c r="D15" s="26" t="s">
        <v>124</v>
      </c>
      <c r="E15" s="27" t="s">
        <v>125</v>
      </c>
      <c r="F15" s="59">
        <v>4</v>
      </c>
      <c r="G15" s="59">
        <v>3</v>
      </c>
      <c r="H15" s="60">
        <f t="shared" si="1"/>
        <v>7</v>
      </c>
      <c r="I15" s="3">
        <v>4.875</v>
      </c>
      <c r="J15" s="3">
        <v>1.4166666666666667</v>
      </c>
      <c r="K15" s="3">
        <v>6.291666666666667</v>
      </c>
    </row>
    <row r="16" spans="1:17">
      <c r="A16" s="24">
        <v>12</v>
      </c>
      <c r="B16" s="24">
        <v>31070</v>
      </c>
      <c r="C16" s="25" t="s">
        <v>3</v>
      </c>
      <c r="D16" s="26" t="s">
        <v>126</v>
      </c>
      <c r="E16" s="27" t="s">
        <v>127</v>
      </c>
      <c r="F16" s="59">
        <v>3</v>
      </c>
      <c r="G16" s="59">
        <v>4</v>
      </c>
      <c r="H16" s="60">
        <f t="shared" si="1"/>
        <v>7</v>
      </c>
      <c r="I16" s="3">
        <v>4.75</v>
      </c>
      <c r="J16" s="3">
        <v>0.75</v>
      </c>
      <c r="K16" s="3">
        <v>5.5</v>
      </c>
    </row>
    <row r="17" spans="1:11">
      <c r="A17" s="24">
        <v>13</v>
      </c>
      <c r="B17" s="24">
        <v>31071</v>
      </c>
      <c r="C17" s="25" t="s">
        <v>3</v>
      </c>
      <c r="D17" s="26" t="s">
        <v>128</v>
      </c>
      <c r="E17" s="27" t="s">
        <v>129</v>
      </c>
      <c r="F17" s="59">
        <v>4</v>
      </c>
      <c r="G17" s="59">
        <v>5</v>
      </c>
      <c r="H17" s="60">
        <f t="shared" si="1"/>
        <v>9</v>
      </c>
      <c r="I17" s="3">
        <v>4.5</v>
      </c>
      <c r="J17" s="3">
        <v>1.5</v>
      </c>
      <c r="K17" s="3">
        <v>7</v>
      </c>
    </row>
    <row r="18" spans="1:11">
      <c r="A18" s="24">
        <v>14</v>
      </c>
      <c r="B18" s="24">
        <v>31072</v>
      </c>
      <c r="C18" s="25" t="s">
        <v>3</v>
      </c>
      <c r="D18" s="26" t="s">
        <v>130</v>
      </c>
      <c r="E18" s="27" t="s">
        <v>131</v>
      </c>
      <c r="F18" s="59">
        <v>5</v>
      </c>
      <c r="G18" s="59">
        <v>4</v>
      </c>
      <c r="H18" s="60">
        <f t="shared" si="1"/>
        <v>9</v>
      </c>
      <c r="I18" s="3">
        <v>3.75</v>
      </c>
      <c r="J18" s="3">
        <v>0.58333333333333337</v>
      </c>
      <c r="K18" s="3">
        <v>5</v>
      </c>
    </row>
    <row r="19" spans="1:11">
      <c r="A19" s="24">
        <v>15</v>
      </c>
      <c r="B19" s="24">
        <v>31073</v>
      </c>
      <c r="C19" s="25" t="s">
        <v>3</v>
      </c>
      <c r="D19" s="26" t="s">
        <v>132</v>
      </c>
      <c r="E19" s="27" t="s">
        <v>133</v>
      </c>
      <c r="F19" s="59">
        <v>4</v>
      </c>
      <c r="G19" s="59">
        <v>3</v>
      </c>
      <c r="H19" s="60">
        <f t="shared" si="1"/>
        <v>7</v>
      </c>
      <c r="I19" s="3">
        <v>5</v>
      </c>
      <c r="J19" s="3">
        <v>0.91666666666666663</v>
      </c>
      <c r="K19" s="3">
        <v>6</v>
      </c>
    </row>
    <row r="20" spans="1:11">
      <c r="A20" s="24">
        <v>16</v>
      </c>
      <c r="B20" s="24">
        <v>31074</v>
      </c>
      <c r="C20" s="25" t="s">
        <v>3</v>
      </c>
      <c r="D20" s="26" t="s">
        <v>134</v>
      </c>
      <c r="E20" s="27" t="s">
        <v>135</v>
      </c>
      <c r="F20" s="59">
        <v>4</v>
      </c>
      <c r="G20" s="59">
        <v>3</v>
      </c>
      <c r="H20" s="60">
        <f t="shared" si="1"/>
        <v>7</v>
      </c>
      <c r="I20" s="3">
        <v>4.5</v>
      </c>
      <c r="J20" s="3">
        <v>1.0833333333333333</v>
      </c>
      <c r="K20" s="3">
        <v>5.583333333333333</v>
      </c>
    </row>
    <row r="21" spans="1:11">
      <c r="A21" s="24">
        <v>17</v>
      </c>
      <c r="B21" s="24">
        <v>31075</v>
      </c>
      <c r="C21" s="25" t="s">
        <v>3</v>
      </c>
      <c r="D21" s="26" t="s">
        <v>136</v>
      </c>
      <c r="E21" s="27" t="s">
        <v>137</v>
      </c>
      <c r="F21" s="59">
        <v>5</v>
      </c>
      <c r="G21" s="59">
        <v>4</v>
      </c>
      <c r="H21" s="60">
        <f t="shared" ref="H21:H37" si="2">F21+G21</f>
        <v>9</v>
      </c>
      <c r="I21" s="3">
        <v>5.75</v>
      </c>
      <c r="J21" s="3">
        <v>1.0833333333333333</v>
      </c>
      <c r="K21" s="3">
        <v>6.833333333333333</v>
      </c>
    </row>
    <row r="22" spans="1:11">
      <c r="A22" s="24">
        <v>18</v>
      </c>
      <c r="B22" s="24">
        <v>31076</v>
      </c>
      <c r="C22" s="25" t="s">
        <v>3</v>
      </c>
      <c r="D22" s="26" t="s">
        <v>138</v>
      </c>
      <c r="E22" s="27" t="s">
        <v>139</v>
      </c>
      <c r="F22" s="59">
        <v>4</v>
      </c>
      <c r="G22" s="59">
        <v>3</v>
      </c>
      <c r="H22" s="60">
        <f t="shared" si="2"/>
        <v>7</v>
      </c>
      <c r="I22" s="3">
        <v>5.5</v>
      </c>
      <c r="J22" s="3">
        <v>0.58333333333333337</v>
      </c>
      <c r="K22" s="3">
        <v>7</v>
      </c>
    </row>
    <row r="23" spans="1:11">
      <c r="A23" s="24">
        <v>19</v>
      </c>
      <c r="B23" s="24">
        <v>31077</v>
      </c>
      <c r="C23" s="25" t="s">
        <v>3</v>
      </c>
      <c r="D23" s="26" t="s">
        <v>140</v>
      </c>
      <c r="E23" s="27" t="s">
        <v>111</v>
      </c>
      <c r="F23" s="59">
        <v>3</v>
      </c>
      <c r="G23" s="59">
        <v>4</v>
      </c>
      <c r="H23" s="60">
        <f t="shared" si="2"/>
        <v>7</v>
      </c>
      <c r="I23" s="3">
        <v>4.75</v>
      </c>
      <c r="J23" s="3">
        <v>0.91666666666666663</v>
      </c>
      <c r="K23" s="3">
        <v>5.666666666666667</v>
      </c>
    </row>
    <row r="24" spans="1:11">
      <c r="A24" s="24">
        <v>20</v>
      </c>
      <c r="B24" s="24">
        <v>31078</v>
      </c>
      <c r="C24" s="25" t="s">
        <v>3</v>
      </c>
      <c r="D24" s="26" t="s">
        <v>141</v>
      </c>
      <c r="E24" s="27" t="s">
        <v>142</v>
      </c>
      <c r="F24" s="59">
        <v>4</v>
      </c>
      <c r="G24" s="59">
        <v>5</v>
      </c>
      <c r="H24" s="60">
        <f t="shared" si="2"/>
        <v>9</v>
      </c>
      <c r="I24" s="3">
        <v>4.75</v>
      </c>
      <c r="J24" s="3">
        <v>0.91666666666666663</v>
      </c>
      <c r="K24" s="3">
        <v>5.666666666666667</v>
      </c>
    </row>
    <row r="25" spans="1:11">
      <c r="A25" s="24">
        <v>21</v>
      </c>
      <c r="B25" s="24">
        <v>32092</v>
      </c>
      <c r="C25" s="25" t="s">
        <v>3</v>
      </c>
      <c r="D25" s="26" t="s">
        <v>143</v>
      </c>
      <c r="E25" s="27" t="s">
        <v>144</v>
      </c>
      <c r="F25" s="59">
        <v>5</v>
      </c>
      <c r="G25" s="59">
        <v>4</v>
      </c>
      <c r="H25" s="60">
        <f t="shared" si="2"/>
        <v>9</v>
      </c>
      <c r="I25" s="3">
        <v>5.75</v>
      </c>
      <c r="J25" s="3">
        <v>1.0833333333333333</v>
      </c>
      <c r="K25" s="3">
        <v>6.833333333333333</v>
      </c>
    </row>
    <row r="26" spans="1:11">
      <c r="A26" s="24">
        <v>22</v>
      </c>
      <c r="B26" s="24">
        <v>32897</v>
      </c>
      <c r="C26" s="21" t="s">
        <v>3</v>
      </c>
      <c r="D26" s="26" t="s">
        <v>145</v>
      </c>
      <c r="E26" s="27" t="s">
        <v>146</v>
      </c>
      <c r="F26" s="59">
        <v>4</v>
      </c>
      <c r="G26" s="59">
        <v>3</v>
      </c>
      <c r="H26" s="60">
        <f t="shared" si="2"/>
        <v>7</v>
      </c>
      <c r="I26" s="3">
        <v>4.75</v>
      </c>
      <c r="J26" s="3">
        <v>0.75</v>
      </c>
      <c r="K26" s="3">
        <v>5.5</v>
      </c>
    </row>
    <row r="27" spans="1:11">
      <c r="A27" s="24">
        <v>23</v>
      </c>
      <c r="B27" s="28">
        <v>32917</v>
      </c>
      <c r="C27" s="25" t="s">
        <v>3</v>
      </c>
      <c r="D27" s="26" t="s">
        <v>147</v>
      </c>
      <c r="E27" s="27" t="s">
        <v>148</v>
      </c>
      <c r="F27" s="59">
        <v>3</v>
      </c>
      <c r="G27" s="59">
        <v>4</v>
      </c>
      <c r="H27" s="60">
        <f t="shared" si="2"/>
        <v>7</v>
      </c>
      <c r="I27" s="3">
        <v>5.875</v>
      </c>
      <c r="J27" s="3">
        <v>0.75</v>
      </c>
      <c r="K27" s="3">
        <v>6.625</v>
      </c>
    </row>
    <row r="28" spans="1:11">
      <c r="A28" s="24">
        <v>24</v>
      </c>
      <c r="B28" s="24">
        <v>30053</v>
      </c>
      <c r="C28" s="25" t="s">
        <v>50</v>
      </c>
      <c r="D28" s="26" t="s">
        <v>149</v>
      </c>
      <c r="E28" s="27" t="s">
        <v>150</v>
      </c>
      <c r="F28" s="59">
        <v>4</v>
      </c>
      <c r="G28" s="59">
        <v>5</v>
      </c>
      <c r="H28" s="60">
        <f t="shared" si="2"/>
        <v>9</v>
      </c>
      <c r="I28" s="3">
        <v>7.75</v>
      </c>
      <c r="J28" s="3">
        <v>1.0833333333333333</v>
      </c>
      <c r="K28" s="3">
        <v>8.8333333333333339</v>
      </c>
    </row>
    <row r="29" spans="1:11">
      <c r="A29" s="24">
        <v>25</v>
      </c>
      <c r="B29" s="24">
        <v>30059</v>
      </c>
      <c r="C29" s="25" t="s">
        <v>50</v>
      </c>
      <c r="D29" s="26" t="s">
        <v>151</v>
      </c>
      <c r="E29" s="27" t="s">
        <v>152</v>
      </c>
      <c r="F29" s="59">
        <v>5</v>
      </c>
      <c r="G29" s="59">
        <v>4</v>
      </c>
      <c r="H29" s="60">
        <f t="shared" si="2"/>
        <v>9</v>
      </c>
      <c r="I29" s="3">
        <v>9.375</v>
      </c>
      <c r="J29" s="3">
        <v>1.3333333333333333</v>
      </c>
      <c r="K29" s="3">
        <v>10</v>
      </c>
    </row>
    <row r="30" spans="1:11">
      <c r="A30" s="24">
        <v>26</v>
      </c>
      <c r="B30" s="24">
        <v>30060</v>
      </c>
      <c r="C30" s="25" t="s">
        <v>50</v>
      </c>
      <c r="D30" s="26" t="s">
        <v>153</v>
      </c>
      <c r="E30" s="27" t="s">
        <v>154</v>
      </c>
      <c r="F30" s="59">
        <v>4</v>
      </c>
      <c r="G30" s="59">
        <v>3</v>
      </c>
      <c r="H30" s="60">
        <f t="shared" si="2"/>
        <v>7</v>
      </c>
      <c r="I30" s="3">
        <v>6.5</v>
      </c>
      <c r="J30" s="3">
        <v>0.75</v>
      </c>
      <c r="K30" s="3">
        <v>8</v>
      </c>
    </row>
    <row r="31" spans="1:11">
      <c r="A31" s="24">
        <v>27</v>
      </c>
      <c r="B31" s="24">
        <v>30089</v>
      </c>
      <c r="C31" s="25" t="s">
        <v>50</v>
      </c>
      <c r="D31" s="26" t="s">
        <v>155</v>
      </c>
      <c r="E31" s="27" t="s">
        <v>156</v>
      </c>
      <c r="F31" s="59">
        <v>4</v>
      </c>
      <c r="G31" s="59">
        <v>3</v>
      </c>
      <c r="H31" s="60">
        <f t="shared" si="2"/>
        <v>7</v>
      </c>
      <c r="I31" s="3">
        <v>4.5</v>
      </c>
      <c r="J31" s="3">
        <v>1.4166666666666667</v>
      </c>
      <c r="K31" s="3">
        <v>5.916666666666667</v>
      </c>
    </row>
    <row r="32" spans="1:11">
      <c r="A32" s="24">
        <v>28</v>
      </c>
      <c r="B32" s="24">
        <v>30122</v>
      </c>
      <c r="C32" s="25" t="s">
        <v>50</v>
      </c>
      <c r="D32" s="26" t="s">
        <v>157</v>
      </c>
      <c r="E32" s="27" t="s">
        <v>158</v>
      </c>
      <c r="F32" s="59">
        <v>5</v>
      </c>
      <c r="G32" s="59">
        <v>4</v>
      </c>
      <c r="H32" s="60">
        <f t="shared" si="2"/>
        <v>9</v>
      </c>
      <c r="I32" s="3">
        <v>6.5</v>
      </c>
      <c r="J32" s="3">
        <v>1.3333333333333333</v>
      </c>
      <c r="K32" s="3">
        <v>7.833333333333333</v>
      </c>
    </row>
    <row r="33" spans="1:11">
      <c r="A33" s="24">
        <v>29</v>
      </c>
      <c r="B33" s="24">
        <v>30136</v>
      </c>
      <c r="C33" s="25" t="s">
        <v>50</v>
      </c>
      <c r="D33" s="26" t="s">
        <v>159</v>
      </c>
      <c r="E33" s="27" t="s">
        <v>160</v>
      </c>
      <c r="F33" s="59">
        <v>4</v>
      </c>
      <c r="G33" s="59">
        <v>3</v>
      </c>
      <c r="H33" s="60">
        <f t="shared" si="2"/>
        <v>7</v>
      </c>
      <c r="I33" s="3">
        <v>9.375</v>
      </c>
      <c r="J33" s="3">
        <v>1.5</v>
      </c>
      <c r="K33" s="3">
        <v>10.875</v>
      </c>
    </row>
    <row r="34" spans="1:11">
      <c r="A34" s="24">
        <v>30</v>
      </c>
      <c r="B34" s="24">
        <v>30173</v>
      </c>
      <c r="C34" s="25" t="s">
        <v>50</v>
      </c>
      <c r="D34" s="26" t="s">
        <v>161</v>
      </c>
      <c r="E34" s="27" t="s">
        <v>162</v>
      </c>
      <c r="F34" s="59">
        <v>3</v>
      </c>
      <c r="G34" s="59">
        <v>4</v>
      </c>
      <c r="H34" s="60">
        <f t="shared" si="2"/>
        <v>7</v>
      </c>
      <c r="I34" s="3">
        <v>8.75</v>
      </c>
      <c r="J34" s="3">
        <v>1.0833333333333333</v>
      </c>
      <c r="K34" s="3">
        <v>9.8333333333333339</v>
      </c>
    </row>
    <row r="35" spans="1:11">
      <c r="A35" s="24">
        <v>31</v>
      </c>
      <c r="B35" s="24">
        <v>30197</v>
      </c>
      <c r="C35" s="25" t="s">
        <v>50</v>
      </c>
      <c r="D35" s="26" t="s">
        <v>163</v>
      </c>
      <c r="E35" s="27" t="s">
        <v>164</v>
      </c>
      <c r="F35" s="59">
        <v>4</v>
      </c>
      <c r="G35" s="59">
        <v>5</v>
      </c>
      <c r="H35" s="60">
        <f t="shared" si="2"/>
        <v>9</v>
      </c>
      <c r="I35" s="3">
        <v>8.75</v>
      </c>
      <c r="J35" s="3">
        <v>1.1666666666666667</v>
      </c>
      <c r="K35" s="3">
        <v>9.9166666666666661</v>
      </c>
    </row>
    <row r="36" spans="1:11">
      <c r="A36" s="24">
        <v>32</v>
      </c>
      <c r="B36" s="24">
        <v>30203</v>
      </c>
      <c r="C36" s="25" t="s">
        <v>50</v>
      </c>
      <c r="D36" s="26" t="s">
        <v>165</v>
      </c>
      <c r="E36" s="27" t="s">
        <v>166</v>
      </c>
      <c r="F36" s="59">
        <v>5</v>
      </c>
      <c r="G36" s="59">
        <v>4</v>
      </c>
      <c r="H36" s="60">
        <f t="shared" si="2"/>
        <v>9</v>
      </c>
      <c r="I36" s="3">
        <v>7.75</v>
      </c>
      <c r="J36" s="3">
        <v>0.58333333333333337</v>
      </c>
      <c r="K36" s="3">
        <v>9</v>
      </c>
    </row>
    <row r="37" spans="1:11">
      <c r="A37" s="24">
        <v>33</v>
      </c>
      <c r="B37" s="24">
        <v>30205</v>
      </c>
      <c r="C37" s="25" t="s">
        <v>50</v>
      </c>
      <c r="D37" s="26" t="s">
        <v>167</v>
      </c>
      <c r="E37" s="27" t="s">
        <v>168</v>
      </c>
      <c r="F37" s="59">
        <v>4</v>
      </c>
      <c r="G37" s="59">
        <v>3</v>
      </c>
      <c r="H37" s="60">
        <f t="shared" si="2"/>
        <v>7</v>
      </c>
      <c r="I37" s="3">
        <v>6.5</v>
      </c>
      <c r="J37" s="3">
        <v>0.75</v>
      </c>
      <c r="K37" s="3">
        <v>8</v>
      </c>
    </row>
    <row r="38" spans="1:11">
      <c r="A38" s="24">
        <v>34</v>
      </c>
      <c r="B38" s="24">
        <v>30230</v>
      </c>
      <c r="C38" s="25" t="s">
        <v>50</v>
      </c>
      <c r="D38" s="26" t="s">
        <v>169</v>
      </c>
      <c r="E38" s="27" t="s">
        <v>170</v>
      </c>
      <c r="F38" s="59">
        <v>4</v>
      </c>
      <c r="G38" s="59">
        <v>5</v>
      </c>
      <c r="H38" s="60">
        <f t="shared" ref="H38:H44" si="3">F38+G38</f>
        <v>9</v>
      </c>
      <c r="I38" s="3">
        <v>9.5</v>
      </c>
      <c r="J38" s="3">
        <v>1.25</v>
      </c>
      <c r="K38" s="3">
        <v>10.75</v>
      </c>
    </row>
    <row r="39" spans="1:11">
      <c r="A39" s="24">
        <v>35</v>
      </c>
      <c r="B39" s="24">
        <v>30233</v>
      </c>
      <c r="C39" s="25" t="s">
        <v>50</v>
      </c>
      <c r="D39" s="26" t="s">
        <v>171</v>
      </c>
      <c r="E39" s="27" t="s">
        <v>172</v>
      </c>
      <c r="F39" s="59">
        <v>5</v>
      </c>
      <c r="G39" s="59">
        <v>4</v>
      </c>
      <c r="H39" s="60">
        <f t="shared" si="3"/>
        <v>9</v>
      </c>
      <c r="I39" s="3">
        <v>8.75</v>
      </c>
      <c r="J39" s="3">
        <v>1.1666666666666667</v>
      </c>
      <c r="K39" s="3">
        <v>9.9166666666666661</v>
      </c>
    </row>
    <row r="40" spans="1:11">
      <c r="A40" s="24">
        <v>36</v>
      </c>
      <c r="B40" s="24">
        <v>30797</v>
      </c>
      <c r="C40" s="25" t="s">
        <v>50</v>
      </c>
      <c r="D40" s="26" t="s">
        <v>173</v>
      </c>
      <c r="E40" s="27" t="s">
        <v>174</v>
      </c>
      <c r="F40" s="59">
        <v>4</v>
      </c>
      <c r="G40" s="59">
        <v>5</v>
      </c>
      <c r="H40" s="60">
        <f t="shared" si="3"/>
        <v>9</v>
      </c>
      <c r="I40" s="3">
        <v>9</v>
      </c>
      <c r="J40" s="3">
        <v>1.4166666666666667</v>
      </c>
      <c r="K40" s="3">
        <v>10.416666666666666</v>
      </c>
    </row>
    <row r="41" spans="1:11">
      <c r="A41" s="24">
        <v>37</v>
      </c>
      <c r="B41" s="24">
        <v>31060</v>
      </c>
      <c r="C41" s="25" t="s">
        <v>50</v>
      </c>
      <c r="D41" s="26" t="s">
        <v>175</v>
      </c>
      <c r="E41" s="27" t="s">
        <v>176</v>
      </c>
      <c r="F41" s="59">
        <v>5</v>
      </c>
      <c r="G41" s="59">
        <v>4</v>
      </c>
      <c r="H41" s="60">
        <f t="shared" si="3"/>
        <v>9</v>
      </c>
      <c r="I41" s="3">
        <v>7.5</v>
      </c>
      <c r="J41" s="3">
        <v>0.66666666666666663</v>
      </c>
      <c r="K41" s="3">
        <v>9</v>
      </c>
    </row>
    <row r="42" spans="1:11">
      <c r="A42" s="24">
        <v>38</v>
      </c>
      <c r="B42" s="24">
        <v>31063</v>
      </c>
      <c r="C42" s="25" t="s">
        <v>50</v>
      </c>
      <c r="D42" s="26" t="s">
        <v>177</v>
      </c>
      <c r="E42" s="27" t="s">
        <v>178</v>
      </c>
      <c r="F42" s="59">
        <v>4</v>
      </c>
      <c r="G42" s="59">
        <v>5</v>
      </c>
      <c r="H42" s="60">
        <f t="shared" si="3"/>
        <v>9</v>
      </c>
      <c r="I42" s="3">
        <v>5.5</v>
      </c>
      <c r="J42" s="3">
        <v>1.0833333333333333</v>
      </c>
      <c r="K42" s="3">
        <v>6.583333333333333</v>
      </c>
    </row>
    <row r="43" spans="1:11">
      <c r="A43" s="24">
        <v>39</v>
      </c>
      <c r="B43" s="24">
        <v>31080</v>
      </c>
      <c r="C43" s="25" t="s">
        <v>50</v>
      </c>
      <c r="D43" s="26" t="s">
        <v>179</v>
      </c>
      <c r="E43" s="27" t="s">
        <v>180</v>
      </c>
      <c r="F43" s="59">
        <v>5</v>
      </c>
      <c r="G43" s="59">
        <v>4</v>
      </c>
      <c r="H43" s="60">
        <f t="shared" si="3"/>
        <v>9</v>
      </c>
      <c r="I43" s="3">
        <v>5.5</v>
      </c>
      <c r="J43" s="3">
        <v>0.75</v>
      </c>
      <c r="K43" s="3">
        <v>7</v>
      </c>
    </row>
    <row r="44" spans="1:11">
      <c r="A44" s="24">
        <v>40</v>
      </c>
      <c r="B44" s="24">
        <v>31083</v>
      </c>
      <c r="C44" s="25" t="s">
        <v>50</v>
      </c>
      <c r="D44" s="26" t="s">
        <v>181</v>
      </c>
      <c r="E44" s="27" t="s">
        <v>182</v>
      </c>
      <c r="F44" s="59">
        <v>4</v>
      </c>
      <c r="G44" s="59">
        <v>3</v>
      </c>
      <c r="H44" s="60">
        <f t="shared" si="3"/>
        <v>7</v>
      </c>
      <c r="I44" s="3">
        <v>5.5</v>
      </c>
      <c r="J44" s="3">
        <v>0.91666666666666663</v>
      </c>
      <c r="K44" s="3">
        <v>7</v>
      </c>
    </row>
    <row r="45" spans="1:11">
      <c r="A45" s="24">
        <v>41</v>
      </c>
      <c r="B45" s="24">
        <v>31085</v>
      </c>
      <c r="C45" s="25" t="s">
        <v>50</v>
      </c>
      <c r="D45" s="26" t="s">
        <v>183</v>
      </c>
      <c r="E45" s="27" t="s">
        <v>184</v>
      </c>
      <c r="F45" s="59">
        <v>4</v>
      </c>
      <c r="G45" s="59">
        <v>5</v>
      </c>
      <c r="H45" s="60">
        <f t="shared" ref="H45:H53" si="4">F45+G45</f>
        <v>9</v>
      </c>
      <c r="I45" s="3">
        <v>7.5</v>
      </c>
      <c r="J45" s="3">
        <v>1.25</v>
      </c>
      <c r="K45" s="3">
        <v>8.75</v>
      </c>
    </row>
    <row r="46" spans="1:11">
      <c r="A46" s="24">
        <v>42</v>
      </c>
      <c r="B46" s="24">
        <v>31086</v>
      </c>
      <c r="C46" s="25" t="s">
        <v>50</v>
      </c>
      <c r="D46" s="26" t="s">
        <v>185</v>
      </c>
      <c r="E46" s="27" t="s">
        <v>186</v>
      </c>
      <c r="F46" s="59">
        <v>5</v>
      </c>
      <c r="G46" s="59">
        <v>4</v>
      </c>
      <c r="H46" s="60">
        <f t="shared" si="4"/>
        <v>9</v>
      </c>
      <c r="I46" s="3">
        <v>9</v>
      </c>
      <c r="J46" s="3">
        <v>0.91666666666666663</v>
      </c>
      <c r="K46" s="3">
        <v>9.9166666666666661</v>
      </c>
    </row>
    <row r="47" spans="1:11">
      <c r="A47" s="24">
        <v>43</v>
      </c>
      <c r="B47" s="24">
        <v>31087</v>
      </c>
      <c r="C47" s="25" t="s">
        <v>50</v>
      </c>
      <c r="D47" s="26" t="s">
        <v>187</v>
      </c>
      <c r="E47" s="27" t="s">
        <v>188</v>
      </c>
      <c r="F47" s="59">
        <v>4</v>
      </c>
      <c r="G47" s="59">
        <v>5</v>
      </c>
      <c r="H47" s="60">
        <f t="shared" si="4"/>
        <v>9</v>
      </c>
      <c r="I47" s="3">
        <v>9.125</v>
      </c>
      <c r="J47" s="3">
        <v>1.1666666666666667</v>
      </c>
      <c r="K47" s="3">
        <v>10.291666666666666</v>
      </c>
    </row>
    <row r="48" spans="1:11">
      <c r="A48" s="24">
        <v>44</v>
      </c>
      <c r="B48" s="24">
        <v>31088</v>
      </c>
      <c r="C48" s="25" t="s">
        <v>50</v>
      </c>
      <c r="D48" s="26" t="s">
        <v>189</v>
      </c>
      <c r="E48" s="27" t="s">
        <v>190</v>
      </c>
      <c r="F48" s="59">
        <v>5</v>
      </c>
      <c r="G48" s="59">
        <v>4</v>
      </c>
      <c r="H48" s="60">
        <f t="shared" si="4"/>
        <v>9</v>
      </c>
      <c r="I48" s="3">
        <v>8.875</v>
      </c>
      <c r="J48" s="3">
        <v>1</v>
      </c>
      <c r="K48" s="3">
        <v>9.875</v>
      </c>
    </row>
    <row r="49" spans="1:11">
      <c r="A49" s="24">
        <v>45</v>
      </c>
      <c r="B49" s="24">
        <v>31089</v>
      </c>
      <c r="C49" s="25" t="s">
        <v>50</v>
      </c>
      <c r="D49" s="26" t="s">
        <v>191</v>
      </c>
      <c r="E49" s="27" t="s">
        <v>192</v>
      </c>
      <c r="F49" s="59">
        <v>4</v>
      </c>
      <c r="G49" s="59">
        <v>5</v>
      </c>
      <c r="H49" s="60">
        <f t="shared" si="4"/>
        <v>9</v>
      </c>
      <c r="I49" s="3">
        <v>5.5</v>
      </c>
      <c r="J49" s="3">
        <v>0.66666666666666663</v>
      </c>
      <c r="K49" s="3">
        <v>7</v>
      </c>
    </row>
    <row r="50" spans="1:11">
      <c r="A50" s="24">
        <v>46</v>
      </c>
      <c r="B50" s="24">
        <v>32093</v>
      </c>
      <c r="C50" s="25" t="s">
        <v>50</v>
      </c>
      <c r="D50" s="26" t="s">
        <v>193</v>
      </c>
      <c r="E50" s="27" t="s">
        <v>194</v>
      </c>
      <c r="F50" s="59">
        <v>5</v>
      </c>
      <c r="G50" s="59">
        <v>4</v>
      </c>
      <c r="H50" s="60">
        <f t="shared" si="4"/>
        <v>9</v>
      </c>
      <c r="I50" s="3">
        <v>7.875</v>
      </c>
      <c r="J50" s="3">
        <v>1.25</v>
      </c>
      <c r="K50" s="3">
        <v>9.125</v>
      </c>
    </row>
    <row r="51" spans="1:11">
      <c r="A51" s="24">
        <v>47</v>
      </c>
      <c r="B51" s="24">
        <v>32141</v>
      </c>
      <c r="C51" s="25" t="s">
        <v>50</v>
      </c>
      <c r="D51" s="26" t="s">
        <v>195</v>
      </c>
      <c r="E51" s="27" t="s">
        <v>196</v>
      </c>
      <c r="F51" s="59">
        <v>4</v>
      </c>
      <c r="G51" s="59">
        <v>3</v>
      </c>
      <c r="H51" s="60">
        <f t="shared" si="4"/>
        <v>7</v>
      </c>
      <c r="I51" s="3">
        <v>5</v>
      </c>
      <c r="J51" s="3">
        <v>0.91666666666666663</v>
      </c>
      <c r="K51" s="3">
        <v>6</v>
      </c>
    </row>
    <row r="52" spans="1:11">
      <c r="A52" s="24">
        <v>48</v>
      </c>
      <c r="B52" s="24">
        <v>32898</v>
      </c>
      <c r="C52" s="29" t="s">
        <v>50</v>
      </c>
      <c r="D52" s="26" t="s">
        <v>197</v>
      </c>
      <c r="E52" s="27" t="s">
        <v>198</v>
      </c>
      <c r="F52" s="59">
        <v>4</v>
      </c>
      <c r="G52" s="59">
        <v>5</v>
      </c>
      <c r="H52" s="60">
        <f t="shared" si="4"/>
        <v>9</v>
      </c>
      <c r="I52" s="3">
        <v>8.75</v>
      </c>
      <c r="J52" s="3">
        <v>1.0833333333333333</v>
      </c>
      <c r="K52" s="3">
        <v>9.8333333333333339</v>
      </c>
    </row>
    <row r="53" spans="1:11">
      <c r="A53" s="24">
        <v>49</v>
      </c>
      <c r="B53" s="24">
        <v>32920</v>
      </c>
      <c r="C53" s="25" t="s">
        <v>50</v>
      </c>
      <c r="D53" s="26" t="s">
        <v>199</v>
      </c>
      <c r="E53" s="27" t="s">
        <v>200</v>
      </c>
      <c r="F53" s="59">
        <v>5</v>
      </c>
      <c r="G53" s="59">
        <v>4</v>
      </c>
      <c r="H53" s="60">
        <f t="shared" si="4"/>
        <v>9</v>
      </c>
      <c r="I53" s="3">
        <v>4.75</v>
      </c>
      <c r="J53" s="3">
        <v>0.58333333333333337</v>
      </c>
      <c r="K53" s="3">
        <v>6</v>
      </c>
    </row>
    <row r="54" spans="1:11">
      <c r="E54" s="56" t="s">
        <v>103</v>
      </c>
      <c r="F54" s="61">
        <f>SUM(F5:F53)</f>
        <v>206</v>
      </c>
      <c r="G54" s="61">
        <f t="shared" ref="G54:H54" si="5">SUM(G5:G53)</f>
        <v>194</v>
      </c>
      <c r="H54" s="61">
        <f t="shared" si="5"/>
        <v>400</v>
      </c>
      <c r="I54" s="3">
        <f>SUM(I5:I53)</f>
        <v>325.125</v>
      </c>
      <c r="J54" s="3">
        <f t="shared" ref="J54:K54" si="6">SUM(J5:J53)</f>
        <v>51.833333333333314</v>
      </c>
      <c r="K54" s="3">
        <f t="shared" si="6"/>
        <v>385.25</v>
      </c>
    </row>
    <row r="55" spans="1:11">
      <c r="E55" s="56" t="s">
        <v>738</v>
      </c>
      <c r="F55" s="61">
        <f t="shared" ref="F55:K55" si="7">(F54/49)</f>
        <v>4.204081632653061</v>
      </c>
      <c r="G55" s="61">
        <f t="shared" si="7"/>
        <v>3.9591836734693877</v>
      </c>
      <c r="H55" s="61">
        <f t="shared" si="7"/>
        <v>8.1632653061224492</v>
      </c>
      <c r="I55" s="3">
        <f t="shared" si="7"/>
        <v>6.6352040816326534</v>
      </c>
      <c r="J55" s="3">
        <f t="shared" si="7"/>
        <v>1.0578231292517002</v>
      </c>
      <c r="K55" s="3">
        <f t="shared" si="7"/>
        <v>7.8622448979591839</v>
      </c>
    </row>
    <row r="56" spans="1:11">
      <c r="E56" s="56" t="s">
        <v>739</v>
      </c>
      <c r="F56" s="61">
        <f>(F54*100)/245</f>
        <v>84.08163265306122</v>
      </c>
      <c r="G56" s="61">
        <f t="shared" ref="G56:H56" si="8">(G54*100)/245</f>
        <v>79.183673469387756</v>
      </c>
      <c r="H56" s="61">
        <f t="shared" si="8"/>
        <v>163.26530612244898</v>
      </c>
      <c r="I56" s="3">
        <f>(I54*100)/490</f>
        <v>66.352040816326536</v>
      </c>
      <c r="J56" s="3">
        <f>(J54*100)/98</f>
        <v>52.891156462585009</v>
      </c>
      <c r="K56" s="3">
        <f>(K54*100)/588</f>
        <v>65.518707482993193</v>
      </c>
    </row>
  </sheetData>
  <mergeCells count="5">
    <mergeCell ref="A3:A4"/>
    <mergeCell ref="B3:B4"/>
    <mergeCell ref="C3:E4"/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F91F8-1B4C-46B4-AB0D-195C2719E303}">
  <dimension ref="A1:K56"/>
  <sheetViews>
    <sheetView workbookViewId="0">
      <selection activeCell="F3" sqref="F3:H56"/>
    </sheetView>
  </sheetViews>
  <sheetFormatPr defaultRowHeight="20.5"/>
  <cols>
    <col min="1" max="1" width="6.7265625" style="1" customWidth="1"/>
    <col min="2" max="2" width="10.26953125" style="1" customWidth="1"/>
    <col min="3" max="3" width="8.7265625" style="1"/>
    <col min="4" max="4" width="10.7265625" style="1" customWidth="1"/>
    <col min="5" max="5" width="13.26953125" style="1" customWidth="1"/>
    <col min="6" max="6" width="7.81640625" style="1" customWidth="1"/>
    <col min="7" max="7" width="8.453125" style="1" customWidth="1"/>
    <col min="8" max="8" width="8.90625" style="1" customWidth="1"/>
    <col min="9" max="9" width="10" style="1" customWidth="1"/>
    <col min="10" max="16384" width="8.7265625" style="1"/>
  </cols>
  <sheetData>
    <row r="1" spans="1:11">
      <c r="A1" s="74" t="s">
        <v>740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 thickBot="1">
      <c r="A2" s="75" t="s">
        <v>747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0.5" customHeight="1">
      <c r="A3" s="77" t="s">
        <v>0</v>
      </c>
      <c r="B3" s="77" t="s">
        <v>1</v>
      </c>
      <c r="C3" s="77" t="s">
        <v>2</v>
      </c>
      <c r="D3" s="77"/>
      <c r="E3" s="77"/>
      <c r="F3" s="57" t="s">
        <v>749</v>
      </c>
      <c r="G3" s="57" t="s">
        <v>750</v>
      </c>
      <c r="H3" s="57" t="s">
        <v>751</v>
      </c>
      <c r="I3" s="5" t="s">
        <v>479</v>
      </c>
      <c r="J3" s="5" t="s">
        <v>737</v>
      </c>
      <c r="K3" s="5" t="s">
        <v>103</v>
      </c>
    </row>
    <row r="4" spans="1:11" ht="20.5" customHeight="1" thickBot="1">
      <c r="A4" s="77"/>
      <c r="B4" s="77"/>
      <c r="C4" s="77"/>
      <c r="D4" s="77"/>
      <c r="E4" s="77"/>
      <c r="F4" s="58">
        <v>5</v>
      </c>
      <c r="G4" s="58">
        <v>5</v>
      </c>
      <c r="H4" s="58">
        <v>10</v>
      </c>
      <c r="I4" s="31">
        <v>10</v>
      </c>
      <c r="J4" s="31">
        <v>2</v>
      </c>
      <c r="K4" s="31" t="s">
        <v>103</v>
      </c>
    </row>
    <row r="5" spans="1:11">
      <c r="A5" s="12">
        <v>1</v>
      </c>
      <c r="B5" s="12">
        <v>30036</v>
      </c>
      <c r="C5" s="18" t="s">
        <v>3</v>
      </c>
      <c r="D5" s="19" t="s">
        <v>201</v>
      </c>
      <c r="E5" s="20" t="s">
        <v>202</v>
      </c>
      <c r="F5" s="59">
        <v>4</v>
      </c>
      <c r="G5" s="59">
        <v>3</v>
      </c>
      <c r="H5" s="60">
        <f t="shared" ref="H5:H25" si="0">F5+G5</f>
        <v>7</v>
      </c>
      <c r="I5" s="3">
        <v>4.75</v>
      </c>
      <c r="J5" s="3">
        <v>1</v>
      </c>
      <c r="K5" s="3">
        <v>6</v>
      </c>
    </row>
    <row r="6" spans="1:11">
      <c r="A6" s="12">
        <v>2</v>
      </c>
      <c r="B6" s="12">
        <v>30037</v>
      </c>
      <c r="C6" s="18" t="s">
        <v>3</v>
      </c>
      <c r="D6" s="19" t="s">
        <v>203</v>
      </c>
      <c r="E6" s="20" t="s">
        <v>204</v>
      </c>
      <c r="F6" s="59">
        <v>3</v>
      </c>
      <c r="G6" s="59">
        <v>4</v>
      </c>
      <c r="H6" s="60">
        <f t="shared" si="0"/>
        <v>7</v>
      </c>
      <c r="I6" s="3">
        <v>5.75</v>
      </c>
      <c r="J6" s="3">
        <v>0.91666666666666663</v>
      </c>
      <c r="K6" s="3">
        <v>6.666666666666667</v>
      </c>
    </row>
    <row r="7" spans="1:11">
      <c r="A7" s="12">
        <v>3</v>
      </c>
      <c r="B7" s="12">
        <v>30072</v>
      </c>
      <c r="C7" s="18" t="s">
        <v>3</v>
      </c>
      <c r="D7" s="19" t="s">
        <v>205</v>
      </c>
      <c r="E7" s="20" t="s">
        <v>172</v>
      </c>
      <c r="F7" s="59">
        <v>4</v>
      </c>
      <c r="G7" s="59">
        <v>5</v>
      </c>
      <c r="H7" s="60">
        <f t="shared" si="0"/>
        <v>9</v>
      </c>
      <c r="I7" s="3">
        <v>5.25</v>
      </c>
      <c r="J7" s="3">
        <v>1.6666666666666667</v>
      </c>
      <c r="K7" s="3">
        <v>6.916666666666667</v>
      </c>
    </row>
    <row r="8" spans="1:11">
      <c r="A8" s="12">
        <v>4</v>
      </c>
      <c r="B8" s="12">
        <v>30104</v>
      </c>
      <c r="C8" s="18" t="s">
        <v>3</v>
      </c>
      <c r="D8" s="19" t="s">
        <v>206</v>
      </c>
      <c r="E8" s="20" t="s">
        <v>52</v>
      </c>
      <c r="F8" s="59">
        <v>5</v>
      </c>
      <c r="G8" s="59">
        <v>4</v>
      </c>
      <c r="H8" s="60">
        <f t="shared" si="0"/>
        <v>9</v>
      </c>
      <c r="I8" s="3">
        <v>4.75</v>
      </c>
      <c r="J8" s="3">
        <v>1.3333333333333333</v>
      </c>
      <c r="K8" s="3">
        <v>6.083333333333333</v>
      </c>
    </row>
    <row r="9" spans="1:11">
      <c r="A9" s="12">
        <v>5</v>
      </c>
      <c r="B9" s="12">
        <v>30109</v>
      </c>
      <c r="C9" s="18" t="s">
        <v>3</v>
      </c>
      <c r="D9" s="19" t="s">
        <v>207</v>
      </c>
      <c r="E9" s="20" t="s">
        <v>208</v>
      </c>
      <c r="F9" s="59">
        <v>4</v>
      </c>
      <c r="G9" s="59">
        <v>3</v>
      </c>
      <c r="H9" s="60">
        <f t="shared" si="0"/>
        <v>7</v>
      </c>
      <c r="I9" s="3">
        <v>5</v>
      </c>
      <c r="J9" s="3">
        <v>1</v>
      </c>
      <c r="K9" s="3">
        <v>6</v>
      </c>
    </row>
    <row r="10" spans="1:11">
      <c r="A10" s="12">
        <v>6</v>
      </c>
      <c r="B10" s="12">
        <v>30139</v>
      </c>
      <c r="C10" s="18" t="s">
        <v>3</v>
      </c>
      <c r="D10" s="19" t="s">
        <v>209</v>
      </c>
      <c r="E10" s="20" t="s">
        <v>210</v>
      </c>
      <c r="F10" s="59">
        <v>4</v>
      </c>
      <c r="G10" s="59">
        <v>3</v>
      </c>
      <c r="H10" s="60">
        <f t="shared" si="0"/>
        <v>7</v>
      </c>
      <c r="I10" s="3">
        <v>4.75</v>
      </c>
      <c r="J10" s="3">
        <v>0.91666666666666663</v>
      </c>
      <c r="K10" s="3">
        <v>5.666666666666667</v>
      </c>
    </row>
    <row r="11" spans="1:11">
      <c r="A11" s="12">
        <v>7</v>
      </c>
      <c r="B11" s="12">
        <v>30176</v>
      </c>
      <c r="C11" s="18" t="s">
        <v>3</v>
      </c>
      <c r="D11" s="19" t="s">
        <v>211</v>
      </c>
      <c r="E11" s="20" t="s">
        <v>212</v>
      </c>
      <c r="F11" s="59">
        <v>5</v>
      </c>
      <c r="G11" s="59">
        <v>4</v>
      </c>
      <c r="H11" s="60">
        <f t="shared" si="0"/>
        <v>9</v>
      </c>
      <c r="I11" s="3">
        <v>4.875</v>
      </c>
      <c r="J11" s="3">
        <v>1</v>
      </c>
      <c r="K11" s="3">
        <v>6</v>
      </c>
    </row>
    <row r="12" spans="1:11">
      <c r="A12" s="12">
        <v>8</v>
      </c>
      <c r="B12" s="12">
        <v>30179</v>
      </c>
      <c r="C12" s="18" t="s">
        <v>3</v>
      </c>
      <c r="D12" s="19" t="s">
        <v>213</v>
      </c>
      <c r="E12" s="20" t="s">
        <v>214</v>
      </c>
      <c r="F12" s="59">
        <v>4</v>
      </c>
      <c r="G12" s="59">
        <v>3</v>
      </c>
      <c r="H12" s="60">
        <f t="shared" si="0"/>
        <v>7</v>
      </c>
      <c r="I12" s="3">
        <v>5</v>
      </c>
      <c r="J12" s="3">
        <v>1</v>
      </c>
      <c r="K12" s="3">
        <v>6</v>
      </c>
    </row>
    <row r="13" spans="1:11">
      <c r="A13" s="12">
        <v>9</v>
      </c>
      <c r="B13" s="12">
        <v>30224</v>
      </c>
      <c r="C13" s="18" t="s">
        <v>3</v>
      </c>
      <c r="D13" s="19" t="s">
        <v>215</v>
      </c>
      <c r="E13" s="20" t="s">
        <v>216</v>
      </c>
      <c r="F13" s="59">
        <v>3</v>
      </c>
      <c r="G13" s="59">
        <v>4</v>
      </c>
      <c r="H13" s="60">
        <f t="shared" si="0"/>
        <v>7</v>
      </c>
      <c r="I13" s="3">
        <v>7.75</v>
      </c>
      <c r="J13" s="3">
        <v>1.0833333333333333</v>
      </c>
      <c r="K13" s="3">
        <v>8.8333333333333339</v>
      </c>
    </row>
    <row r="14" spans="1:11">
      <c r="A14" s="12">
        <v>10</v>
      </c>
      <c r="B14" s="12">
        <v>31090</v>
      </c>
      <c r="C14" s="18" t="s">
        <v>3</v>
      </c>
      <c r="D14" s="19" t="s">
        <v>217</v>
      </c>
      <c r="E14" s="20" t="s">
        <v>218</v>
      </c>
      <c r="F14" s="59">
        <v>4</v>
      </c>
      <c r="G14" s="59">
        <v>5</v>
      </c>
      <c r="H14" s="60">
        <f t="shared" si="0"/>
        <v>9</v>
      </c>
      <c r="I14" s="3">
        <v>4.75</v>
      </c>
      <c r="J14" s="3">
        <v>0.91666666666666663</v>
      </c>
      <c r="K14" s="3">
        <v>6</v>
      </c>
    </row>
    <row r="15" spans="1:11">
      <c r="A15" s="12">
        <v>11</v>
      </c>
      <c r="B15" s="12">
        <v>31091</v>
      </c>
      <c r="C15" s="18" t="s">
        <v>3</v>
      </c>
      <c r="D15" s="19" t="s">
        <v>219</v>
      </c>
      <c r="E15" s="20" t="s">
        <v>220</v>
      </c>
      <c r="F15" s="59">
        <v>5</v>
      </c>
      <c r="G15" s="59">
        <v>4</v>
      </c>
      <c r="H15" s="60">
        <f t="shared" si="0"/>
        <v>9</v>
      </c>
      <c r="I15" s="3">
        <v>5.875</v>
      </c>
      <c r="J15" s="3">
        <v>1.4166666666666667</v>
      </c>
      <c r="K15" s="3">
        <v>7.291666666666667</v>
      </c>
    </row>
    <row r="16" spans="1:11">
      <c r="A16" s="12">
        <v>12</v>
      </c>
      <c r="B16" s="12">
        <v>31092</v>
      </c>
      <c r="C16" s="18" t="s">
        <v>3</v>
      </c>
      <c r="D16" s="19" t="s">
        <v>221</v>
      </c>
      <c r="E16" s="20" t="s">
        <v>222</v>
      </c>
      <c r="F16" s="59">
        <v>4</v>
      </c>
      <c r="G16" s="59">
        <v>3</v>
      </c>
      <c r="H16" s="60">
        <f t="shared" si="0"/>
        <v>7</v>
      </c>
      <c r="I16" s="3">
        <v>8.375</v>
      </c>
      <c r="J16" s="3">
        <v>1.0833333333333333</v>
      </c>
      <c r="K16" s="3">
        <v>9.4583333333333339</v>
      </c>
    </row>
    <row r="17" spans="1:11">
      <c r="A17" s="12">
        <v>13</v>
      </c>
      <c r="B17" s="12">
        <v>31095</v>
      </c>
      <c r="C17" s="18" t="s">
        <v>3</v>
      </c>
      <c r="D17" s="19" t="s">
        <v>223</v>
      </c>
      <c r="E17" s="20" t="s">
        <v>224</v>
      </c>
      <c r="F17" s="59">
        <v>4</v>
      </c>
      <c r="G17" s="59">
        <v>5</v>
      </c>
      <c r="H17" s="60">
        <f t="shared" si="0"/>
        <v>9</v>
      </c>
      <c r="I17" s="3">
        <v>4.875</v>
      </c>
      <c r="J17" s="3">
        <v>0.75</v>
      </c>
      <c r="K17" s="3">
        <v>5.625</v>
      </c>
    </row>
    <row r="18" spans="1:11">
      <c r="A18" s="12">
        <v>14</v>
      </c>
      <c r="B18" s="12">
        <v>31096</v>
      </c>
      <c r="C18" s="18" t="s">
        <v>3</v>
      </c>
      <c r="D18" s="19" t="s">
        <v>225</v>
      </c>
      <c r="E18" s="20" t="s">
        <v>226</v>
      </c>
      <c r="F18" s="59">
        <v>5</v>
      </c>
      <c r="G18" s="59">
        <v>4</v>
      </c>
      <c r="H18" s="60">
        <f t="shared" si="0"/>
        <v>9</v>
      </c>
      <c r="I18" s="3">
        <v>4.75</v>
      </c>
      <c r="J18" s="3">
        <v>1.25</v>
      </c>
      <c r="K18" s="3">
        <v>6</v>
      </c>
    </row>
    <row r="19" spans="1:11">
      <c r="A19" s="12">
        <v>15</v>
      </c>
      <c r="B19" s="12">
        <v>31097</v>
      </c>
      <c r="C19" s="18" t="s">
        <v>3</v>
      </c>
      <c r="D19" s="19" t="s">
        <v>227</v>
      </c>
      <c r="E19" s="20" t="s">
        <v>228</v>
      </c>
      <c r="F19" s="59">
        <v>4</v>
      </c>
      <c r="G19" s="59">
        <v>3</v>
      </c>
      <c r="H19" s="60">
        <f t="shared" si="0"/>
        <v>7</v>
      </c>
      <c r="I19" s="3">
        <v>5</v>
      </c>
      <c r="J19" s="3">
        <v>0.91666666666666663</v>
      </c>
      <c r="K19" s="3">
        <v>6</v>
      </c>
    </row>
    <row r="20" spans="1:11">
      <c r="A20" s="12">
        <v>16</v>
      </c>
      <c r="B20" s="12">
        <v>31098</v>
      </c>
      <c r="C20" s="18" t="s">
        <v>3</v>
      </c>
      <c r="D20" s="19" t="s">
        <v>229</v>
      </c>
      <c r="E20" s="20" t="s">
        <v>230</v>
      </c>
      <c r="F20" s="59">
        <v>4</v>
      </c>
      <c r="G20" s="59">
        <v>3</v>
      </c>
      <c r="H20" s="60">
        <f t="shared" si="0"/>
        <v>7</v>
      </c>
      <c r="I20" s="3">
        <v>5</v>
      </c>
      <c r="J20" s="3">
        <v>0.91666666666666663</v>
      </c>
      <c r="K20" s="3">
        <v>6</v>
      </c>
    </row>
    <row r="21" spans="1:11">
      <c r="A21" s="12">
        <v>17</v>
      </c>
      <c r="B21" s="12">
        <v>31099</v>
      </c>
      <c r="C21" s="18" t="s">
        <v>3</v>
      </c>
      <c r="D21" s="19" t="s">
        <v>231</v>
      </c>
      <c r="E21" s="20" t="s">
        <v>232</v>
      </c>
      <c r="F21" s="59">
        <v>5</v>
      </c>
      <c r="G21" s="59">
        <v>4</v>
      </c>
      <c r="H21" s="60">
        <f t="shared" si="0"/>
        <v>9</v>
      </c>
      <c r="I21" s="3">
        <v>5</v>
      </c>
      <c r="J21" s="3">
        <v>1</v>
      </c>
      <c r="K21" s="3">
        <v>6</v>
      </c>
    </row>
    <row r="22" spans="1:11">
      <c r="A22" s="12">
        <v>18</v>
      </c>
      <c r="B22" s="12">
        <v>31100</v>
      </c>
      <c r="C22" s="18" t="s">
        <v>3</v>
      </c>
      <c r="D22" s="19" t="s">
        <v>233</v>
      </c>
      <c r="E22" s="20" t="s">
        <v>234</v>
      </c>
      <c r="F22" s="59">
        <v>4</v>
      </c>
      <c r="G22" s="59">
        <v>3</v>
      </c>
      <c r="H22" s="60">
        <f t="shared" si="0"/>
        <v>7</v>
      </c>
      <c r="I22" s="3">
        <v>5</v>
      </c>
      <c r="J22" s="3">
        <v>0.75</v>
      </c>
      <c r="K22" s="3">
        <v>6</v>
      </c>
    </row>
    <row r="23" spans="1:11">
      <c r="A23" s="12">
        <v>19</v>
      </c>
      <c r="B23" s="12">
        <v>31101</v>
      </c>
      <c r="C23" s="18" t="s">
        <v>3</v>
      </c>
      <c r="D23" s="19" t="s">
        <v>235</v>
      </c>
      <c r="E23" s="20" t="s">
        <v>236</v>
      </c>
      <c r="F23" s="59">
        <v>3</v>
      </c>
      <c r="G23" s="59">
        <v>4</v>
      </c>
      <c r="H23" s="60">
        <f t="shared" si="0"/>
        <v>7</v>
      </c>
      <c r="I23" s="3">
        <v>4.75</v>
      </c>
      <c r="J23" s="3">
        <v>0.66666666666666663</v>
      </c>
      <c r="K23" s="3">
        <v>6</v>
      </c>
    </row>
    <row r="24" spans="1:11">
      <c r="A24" s="12">
        <v>20</v>
      </c>
      <c r="B24" s="13">
        <v>31171</v>
      </c>
      <c r="C24" s="21" t="s">
        <v>3</v>
      </c>
      <c r="D24" s="22" t="s">
        <v>237</v>
      </c>
      <c r="E24" s="23" t="s">
        <v>238</v>
      </c>
      <c r="F24" s="59">
        <v>4</v>
      </c>
      <c r="G24" s="59">
        <v>5</v>
      </c>
      <c r="H24" s="60">
        <f t="shared" si="0"/>
        <v>9</v>
      </c>
      <c r="I24" s="3">
        <v>5</v>
      </c>
      <c r="J24" s="3">
        <v>0.66666666666666663</v>
      </c>
      <c r="K24" s="3">
        <v>6</v>
      </c>
    </row>
    <row r="25" spans="1:11">
      <c r="A25" s="12">
        <v>21</v>
      </c>
      <c r="B25" s="12">
        <v>31749</v>
      </c>
      <c r="C25" s="18" t="s">
        <v>3</v>
      </c>
      <c r="D25" s="19" t="s">
        <v>239</v>
      </c>
      <c r="E25" s="20" t="s">
        <v>240</v>
      </c>
      <c r="F25" s="59">
        <v>5</v>
      </c>
      <c r="G25" s="59">
        <v>4</v>
      </c>
      <c r="H25" s="60">
        <f t="shared" si="0"/>
        <v>9</v>
      </c>
      <c r="I25" s="3">
        <v>5</v>
      </c>
      <c r="J25" s="3">
        <v>1.1666666666666667</v>
      </c>
      <c r="K25" s="3">
        <v>6.166666666666667</v>
      </c>
    </row>
    <row r="26" spans="1:11">
      <c r="A26" s="12">
        <v>22</v>
      </c>
      <c r="B26" s="12">
        <v>32094</v>
      </c>
      <c r="C26" s="18" t="s">
        <v>3</v>
      </c>
      <c r="D26" s="19" t="s">
        <v>241</v>
      </c>
      <c r="E26" s="20" t="s">
        <v>242</v>
      </c>
      <c r="F26" s="59">
        <v>4</v>
      </c>
      <c r="G26" s="59">
        <v>5</v>
      </c>
      <c r="H26" s="60">
        <f t="shared" ref="H26:H41" si="1">F26+G26</f>
        <v>9</v>
      </c>
      <c r="I26" s="3">
        <v>5</v>
      </c>
      <c r="J26" s="3">
        <v>0.91666666666666663</v>
      </c>
      <c r="K26" s="3">
        <v>6</v>
      </c>
    </row>
    <row r="27" spans="1:11">
      <c r="A27" s="12">
        <v>23</v>
      </c>
      <c r="B27" s="12">
        <v>32501</v>
      </c>
      <c r="C27" s="18" t="s">
        <v>3</v>
      </c>
      <c r="D27" s="19" t="s">
        <v>243</v>
      </c>
      <c r="E27" s="20" t="s">
        <v>244</v>
      </c>
      <c r="F27" s="59">
        <v>5</v>
      </c>
      <c r="G27" s="59">
        <v>4</v>
      </c>
      <c r="H27" s="60">
        <f t="shared" si="1"/>
        <v>9</v>
      </c>
      <c r="I27" s="3">
        <v>5</v>
      </c>
      <c r="J27" s="3">
        <v>0.91666666666666663</v>
      </c>
      <c r="K27" s="3">
        <v>6</v>
      </c>
    </row>
    <row r="28" spans="1:11">
      <c r="A28" s="12">
        <v>24</v>
      </c>
      <c r="B28" s="12">
        <v>32552</v>
      </c>
      <c r="C28" s="18" t="s">
        <v>3</v>
      </c>
      <c r="D28" s="19" t="s">
        <v>245</v>
      </c>
      <c r="E28" s="20" t="s">
        <v>246</v>
      </c>
      <c r="F28" s="59">
        <v>4</v>
      </c>
      <c r="G28" s="59">
        <v>3</v>
      </c>
      <c r="H28" s="60">
        <f t="shared" si="1"/>
        <v>7</v>
      </c>
      <c r="I28" s="3">
        <v>5</v>
      </c>
      <c r="J28" s="3">
        <v>1.0833333333333333</v>
      </c>
      <c r="K28" s="3">
        <v>6.083333333333333</v>
      </c>
    </row>
    <row r="29" spans="1:11">
      <c r="A29" s="12">
        <v>25</v>
      </c>
      <c r="B29" s="12">
        <v>29611</v>
      </c>
      <c r="C29" s="18" t="s">
        <v>50</v>
      </c>
      <c r="D29" s="19" t="s">
        <v>247</v>
      </c>
      <c r="E29" s="20" t="s">
        <v>248</v>
      </c>
      <c r="F29" s="59">
        <v>4</v>
      </c>
      <c r="G29" s="59">
        <v>5</v>
      </c>
      <c r="H29" s="60">
        <f t="shared" si="1"/>
        <v>9</v>
      </c>
      <c r="I29" s="3">
        <v>7.75</v>
      </c>
      <c r="J29" s="3">
        <v>1.0833333333333333</v>
      </c>
      <c r="K29" s="3">
        <v>8.8333333333333339</v>
      </c>
    </row>
    <row r="30" spans="1:11">
      <c r="A30" s="12">
        <v>26</v>
      </c>
      <c r="B30" s="12">
        <v>30048</v>
      </c>
      <c r="C30" s="18" t="s">
        <v>50</v>
      </c>
      <c r="D30" s="19" t="s">
        <v>249</v>
      </c>
      <c r="E30" s="20" t="s">
        <v>250</v>
      </c>
      <c r="F30" s="59">
        <v>5</v>
      </c>
      <c r="G30" s="59">
        <v>4</v>
      </c>
      <c r="H30" s="60">
        <f t="shared" si="1"/>
        <v>9</v>
      </c>
      <c r="I30" s="3">
        <v>6.375</v>
      </c>
      <c r="J30" s="3">
        <v>1.1666666666666667</v>
      </c>
      <c r="K30" s="3">
        <v>7</v>
      </c>
    </row>
    <row r="31" spans="1:11">
      <c r="A31" s="12">
        <v>27</v>
      </c>
      <c r="B31" s="12">
        <v>30051</v>
      </c>
      <c r="C31" s="18" t="s">
        <v>50</v>
      </c>
      <c r="D31" s="19" t="s">
        <v>251</v>
      </c>
      <c r="E31" s="20" t="s">
        <v>252</v>
      </c>
      <c r="F31" s="59">
        <v>4</v>
      </c>
      <c r="G31" s="59">
        <v>3</v>
      </c>
      <c r="H31" s="60">
        <f t="shared" si="1"/>
        <v>7</v>
      </c>
      <c r="I31" s="3">
        <v>5.25</v>
      </c>
      <c r="J31" s="3">
        <v>1.1666666666666667</v>
      </c>
      <c r="K31" s="3">
        <v>6.416666666666667</v>
      </c>
    </row>
    <row r="32" spans="1:11">
      <c r="A32" s="12">
        <v>28</v>
      </c>
      <c r="B32" s="12">
        <v>30061</v>
      </c>
      <c r="C32" s="18" t="s">
        <v>50</v>
      </c>
      <c r="D32" s="19" t="s">
        <v>253</v>
      </c>
      <c r="E32" s="20" t="s">
        <v>254</v>
      </c>
      <c r="F32" s="59">
        <v>4</v>
      </c>
      <c r="G32" s="59">
        <v>3</v>
      </c>
      <c r="H32" s="60">
        <f t="shared" si="1"/>
        <v>7</v>
      </c>
      <c r="I32" s="3">
        <v>7.75</v>
      </c>
      <c r="J32" s="3">
        <v>1.1666666666666667</v>
      </c>
      <c r="K32" s="3">
        <v>8.9166666666666661</v>
      </c>
    </row>
    <row r="33" spans="1:11">
      <c r="A33" s="12">
        <v>29</v>
      </c>
      <c r="B33" s="12">
        <v>30099</v>
      </c>
      <c r="C33" s="18" t="s">
        <v>50</v>
      </c>
      <c r="D33" s="19" t="s">
        <v>255</v>
      </c>
      <c r="E33" s="20" t="s">
        <v>256</v>
      </c>
      <c r="F33" s="59">
        <v>5</v>
      </c>
      <c r="G33" s="59">
        <v>4</v>
      </c>
      <c r="H33" s="60">
        <f t="shared" si="1"/>
        <v>9</v>
      </c>
      <c r="I33" s="3">
        <v>5.75</v>
      </c>
      <c r="J33" s="3">
        <v>0.5</v>
      </c>
      <c r="K33" s="3">
        <v>7</v>
      </c>
    </row>
    <row r="34" spans="1:11">
      <c r="A34" s="12">
        <v>30</v>
      </c>
      <c r="B34" s="12">
        <v>30135</v>
      </c>
      <c r="C34" s="18" t="s">
        <v>50</v>
      </c>
      <c r="D34" s="19" t="s">
        <v>257</v>
      </c>
      <c r="E34" s="20" t="s">
        <v>258</v>
      </c>
      <c r="F34" s="59">
        <v>4</v>
      </c>
      <c r="G34" s="59">
        <v>3</v>
      </c>
      <c r="H34" s="60">
        <f t="shared" si="1"/>
        <v>7</v>
      </c>
      <c r="I34" s="3">
        <v>9.125</v>
      </c>
      <c r="J34" s="3">
        <v>1.5</v>
      </c>
      <c r="K34" s="3">
        <v>10.625</v>
      </c>
    </row>
    <row r="35" spans="1:11">
      <c r="A35" s="12">
        <v>31</v>
      </c>
      <c r="B35" s="12">
        <v>30168</v>
      </c>
      <c r="C35" s="18" t="s">
        <v>50</v>
      </c>
      <c r="D35" s="19" t="s">
        <v>259</v>
      </c>
      <c r="E35" s="20" t="s">
        <v>260</v>
      </c>
      <c r="F35" s="59">
        <v>3</v>
      </c>
      <c r="G35" s="59">
        <v>4</v>
      </c>
      <c r="H35" s="60">
        <f t="shared" si="1"/>
        <v>7</v>
      </c>
      <c r="I35" s="3">
        <v>9</v>
      </c>
      <c r="J35" s="3">
        <v>1.1666666666666667</v>
      </c>
      <c r="K35" s="3">
        <v>10.166666666666666</v>
      </c>
    </row>
    <row r="36" spans="1:11">
      <c r="A36" s="12">
        <v>32</v>
      </c>
      <c r="B36" s="12">
        <v>30206</v>
      </c>
      <c r="C36" s="18" t="s">
        <v>50</v>
      </c>
      <c r="D36" s="19" t="s">
        <v>261</v>
      </c>
      <c r="E36" s="20" t="s">
        <v>262</v>
      </c>
      <c r="F36" s="59">
        <v>4</v>
      </c>
      <c r="G36" s="59">
        <v>3</v>
      </c>
      <c r="H36" s="60">
        <f t="shared" si="1"/>
        <v>7</v>
      </c>
      <c r="I36" s="3">
        <v>7.875</v>
      </c>
      <c r="J36" s="3">
        <v>1.0833333333333333</v>
      </c>
      <c r="K36" s="3">
        <v>8.9583333333333339</v>
      </c>
    </row>
    <row r="37" spans="1:11">
      <c r="A37" s="12">
        <v>33</v>
      </c>
      <c r="B37" s="12">
        <v>30211</v>
      </c>
      <c r="C37" s="18" t="s">
        <v>50</v>
      </c>
      <c r="D37" s="19" t="s">
        <v>263</v>
      </c>
      <c r="E37" s="20" t="s">
        <v>264</v>
      </c>
      <c r="F37" s="59">
        <v>5</v>
      </c>
      <c r="G37" s="59">
        <v>4</v>
      </c>
      <c r="H37" s="60">
        <f t="shared" si="1"/>
        <v>9</v>
      </c>
      <c r="I37" s="3">
        <v>7.875</v>
      </c>
      <c r="J37" s="3">
        <v>1.1666666666666667</v>
      </c>
      <c r="K37" s="3">
        <v>9.0416666666666661</v>
      </c>
    </row>
    <row r="38" spans="1:11">
      <c r="A38" s="12">
        <v>34</v>
      </c>
      <c r="B38" s="12">
        <v>30234</v>
      </c>
      <c r="C38" s="18" t="s">
        <v>50</v>
      </c>
      <c r="D38" s="19" t="s">
        <v>265</v>
      </c>
      <c r="E38" s="20" t="s">
        <v>266</v>
      </c>
      <c r="F38" s="59">
        <v>4</v>
      </c>
      <c r="G38" s="59">
        <v>3</v>
      </c>
      <c r="H38" s="60">
        <f t="shared" si="1"/>
        <v>7</v>
      </c>
      <c r="I38" s="3">
        <v>5.75</v>
      </c>
      <c r="J38" s="3">
        <v>1</v>
      </c>
      <c r="K38" s="3">
        <v>6.75</v>
      </c>
    </row>
    <row r="39" spans="1:11">
      <c r="A39" s="12">
        <v>35</v>
      </c>
      <c r="B39" s="12">
        <v>30244</v>
      </c>
      <c r="C39" s="18" t="s">
        <v>50</v>
      </c>
      <c r="D39" s="19" t="s">
        <v>267</v>
      </c>
      <c r="E39" s="20" t="s">
        <v>268</v>
      </c>
      <c r="F39" s="59">
        <v>3</v>
      </c>
      <c r="G39" s="59">
        <v>4</v>
      </c>
      <c r="H39" s="60">
        <f t="shared" si="1"/>
        <v>7</v>
      </c>
      <c r="I39" s="3">
        <v>4.75</v>
      </c>
      <c r="J39" s="3">
        <v>1.5833333333333333</v>
      </c>
      <c r="K39" s="3">
        <v>7</v>
      </c>
    </row>
    <row r="40" spans="1:11">
      <c r="A40" s="12">
        <v>36</v>
      </c>
      <c r="B40" s="12">
        <v>30752</v>
      </c>
      <c r="C40" s="18" t="s">
        <v>50</v>
      </c>
      <c r="D40" s="19" t="s">
        <v>269</v>
      </c>
      <c r="E40" s="20" t="s">
        <v>270</v>
      </c>
      <c r="F40" s="59">
        <v>4</v>
      </c>
      <c r="G40" s="59">
        <v>5</v>
      </c>
      <c r="H40" s="60">
        <f t="shared" si="1"/>
        <v>9</v>
      </c>
      <c r="I40" s="3">
        <v>5</v>
      </c>
      <c r="J40" s="3">
        <v>1.25</v>
      </c>
      <c r="K40" s="3">
        <v>6</v>
      </c>
    </row>
    <row r="41" spans="1:11">
      <c r="A41" s="12">
        <v>37</v>
      </c>
      <c r="B41" s="12">
        <v>30757</v>
      </c>
      <c r="C41" s="18" t="s">
        <v>50</v>
      </c>
      <c r="D41" s="19" t="s">
        <v>271</v>
      </c>
      <c r="E41" s="20" t="s">
        <v>272</v>
      </c>
      <c r="F41" s="59">
        <v>5</v>
      </c>
      <c r="G41" s="59">
        <v>4</v>
      </c>
      <c r="H41" s="60">
        <f t="shared" si="1"/>
        <v>9</v>
      </c>
      <c r="I41" s="3">
        <v>5</v>
      </c>
      <c r="J41" s="3">
        <v>1.25</v>
      </c>
      <c r="K41" s="3">
        <v>6</v>
      </c>
    </row>
    <row r="42" spans="1:11">
      <c r="A42" s="12">
        <v>38</v>
      </c>
      <c r="B42" s="12">
        <v>31102</v>
      </c>
      <c r="C42" s="18" t="s">
        <v>50</v>
      </c>
      <c r="D42" s="19" t="s">
        <v>273</v>
      </c>
      <c r="E42" s="20" t="s">
        <v>274</v>
      </c>
      <c r="F42" s="59">
        <v>4</v>
      </c>
      <c r="G42" s="59">
        <v>5</v>
      </c>
      <c r="H42" s="60">
        <f t="shared" ref="H42:H48" si="2">F42+G42</f>
        <v>9</v>
      </c>
      <c r="I42" s="3">
        <v>4.75</v>
      </c>
      <c r="J42" s="3">
        <v>0.91666666666666663</v>
      </c>
      <c r="K42" s="3">
        <v>5.666666666666667</v>
      </c>
    </row>
    <row r="43" spans="1:11">
      <c r="A43" s="12">
        <v>39</v>
      </c>
      <c r="B43" s="12">
        <v>31103</v>
      </c>
      <c r="C43" s="18" t="s">
        <v>50</v>
      </c>
      <c r="D43" s="19" t="s">
        <v>163</v>
      </c>
      <c r="E43" s="20" t="s">
        <v>275</v>
      </c>
      <c r="F43" s="59">
        <v>5</v>
      </c>
      <c r="G43" s="59">
        <v>4</v>
      </c>
      <c r="H43" s="60">
        <f t="shared" si="2"/>
        <v>9</v>
      </c>
      <c r="I43" s="3">
        <v>8.75</v>
      </c>
      <c r="J43" s="3">
        <v>1.0833333333333333</v>
      </c>
      <c r="K43" s="3">
        <v>9.8333333333333339</v>
      </c>
    </row>
    <row r="44" spans="1:11">
      <c r="A44" s="12">
        <v>40</v>
      </c>
      <c r="B44" s="12">
        <v>31104</v>
      </c>
      <c r="C44" s="18" t="s">
        <v>50</v>
      </c>
      <c r="D44" s="19" t="s">
        <v>276</v>
      </c>
      <c r="E44" s="20" t="s">
        <v>277</v>
      </c>
      <c r="F44" s="59">
        <v>4</v>
      </c>
      <c r="G44" s="59">
        <v>3</v>
      </c>
      <c r="H44" s="60">
        <f t="shared" si="2"/>
        <v>7</v>
      </c>
      <c r="I44" s="3">
        <v>6.25</v>
      </c>
      <c r="J44" s="3">
        <v>1.5</v>
      </c>
      <c r="K44" s="3">
        <v>7.75</v>
      </c>
    </row>
    <row r="45" spans="1:11">
      <c r="A45" s="12">
        <v>41</v>
      </c>
      <c r="B45" s="12">
        <v>31105</v>
      </c>
      <c r="C45" s="18" t="s">
        <v>50</v>
      </c>
      <c r="D45" s="19" t="s">
        <v>278</v>
      </c>
      <c r="E45" s="20" t="s">
        <v>279</v>
      </c>
      <c r="F45" s="59">
        <v>4</v>
      </c>
      <c r="G45" s="59">
        <v>5</v>
      </c>
      <c r="H45" s="60">
        <f t="shared" si="2"/>
        <v>9</v>
      </c>
      <c r="I45" s="3">
        <v>5</v>
      </c>
      <c r="J45" s="3">
        <v>1.25</v>
      </c>
      <c r="K45" s="3">
        <v>6</v>
      </c>
    </row>
    <row r="46" spans="1:11">
      <c r="A46" s="12">
        <v>42</v>
      </c>
      <c r="B46" s="12">
        <v>31106</v>
      </c>
      <c r="C46" s="18" t="s">
        <v>50</v>
      </c>
      <c r="D46" s="19" t="s">
        <v>280</v>
      </c>
      <c r="E46" s="20" t="s">
        <v>281</v>
      </c>
      <c r="F46" s="59">
        <v>5</v>
      </c>
      <c r="G46" s="59">
        <v>4</v>
      </c>
      <c r="H46" s="60">
        <f t="shared" si="2"/>
        <v>9</v>
      </c>
      <c r="I46" s="3">
        <v>5.75</v>
      </c>
      <c r="J46" s="3">
        <v>1.25</v>
      </c>
      <c r="K46" s="3">
        <v>7</v>
      </c>
    </row>
    <row r="47" spans="1:11">
      <c r="A47" s="12">
        <v>43</v>
      </c>
      <c r="B47" s="12">
        <v>31107</v>
      </c>
      <c r="C47" s="18" t="s">
        <v>50</v>
      </c>
      <c r="D47" s="19" t="s">
        <v>282</v>
      </c>
      <c r="E47" s="20" t="s">
        <v>283</v>
      </c>
      <c r="F47" s="59">
        <v>4</v>
      </c>
      <c r="G47" s="59">
        <v>3</v>
      </c>
      <c r="H47" s="60">
        <f t="shared" si="2"/>
        <v>7</v>
      </c>
      <c r="I47" s="3">
        <v>9.625</v>
      </c>
      <c r="J47" s="3">
        <v>2</v>
      </c>
      <c r="K47" s="3">
        <v>11.625</v>
      </c>
    </row>
    <row r="48" spans="1:11">
      <c r="A48" s="12">
        <v>44</v>
      </c>
      <c r="B48" s="12">
        <v>31109</v>
      </c>
      <c r="C48" s="18" t="s">
        <v>50</v>
      </c>
      <c r="D48" s="19" t="s">
        <v>263</v>
      </c>
      <c r="E48" s="20" t="s">
        <v>284</v>
      </c>
      <c r="F48" s="59">
        <v>4</v>
      </c>
      <c r="G48" s="59">
        <v>3</v>
      </c>
      <c r="H48" s="60">
        <f t="shared" si="2"/>
        <v>7</v>
      </c>
      <c r="I48" s="3">
        <v>8.875</v>
      </c>
      <c r="J48" s="3">
        <v>1</v>
      </c>
      <c r="K48" s="3">
        <v>9.875</v>
      </c>
    </row>
    <row r="49" spans="1:11">
      <c r="A49" s="12">
        <v>45</v>
      </c>
      <c r="B49" s="12">
        <v>31110</v>
      </c>
      <c r="C49" s="18" t="s">
        <v>50</v>
      </c>
      <c r="D49" s="19" t="s">
        <v>285</v>
      </c>
      <c r="E49" s="20" t="s">
        <v>286</v>
      </c>
      <c r="F49" s="59">
        <v>4</v>
      </c>
      <c r="G49" s="59">
        <v>3</v>
      </c>
      <c r="H49" s="60">
        <f t="shared" ref="H49:H53" si="3">F49+G49</f>
        <v>7</v>
      </c>
      <c r="I49" s="3">
        <v>5.75</v>
      </c>
      <c r="J49" s="3">
        <v>0.75</v>
      </c>
      <c r="K49" s="3">
        <v>6.5</v>
      </c>
    </row>
    <row r="50" spans="1:11">
      <c r="A50" s="12">
        <v>46</v>
      </c>
      <c r="B50" s="12">
        <v>31407</v>
      </c>
      <c r="C50" s="18" t="s">
        <v>50</v>
      </c>
      <c r="D50" s="19" t="s">
        <v>287</v>
      </c>
      <c r="E50" s="20" t="s">
        <v>288</v>
      </c>
      <c r="F50" s="59">
        <v>4</v>
      </c>
      <c r="G50" s="59">
        <v>5</v>
      </c>
      <c r="H50" s="60">
        <f t="shared" si="3"/>
        <v>9</v>
      </c>
      <c r="I50" s="3">
        <v>4.75</v>
      </c>
      <c r="J50" s="3">
        <v>1.0833333333333333</v>
      </c>
      <c r="K50" s="3">
        <v>5.833333333333333</v>
      </c>
    </row>
    <row r="51" spans="1:11">
      <c r="A51" s="12">
        <v>47</v>
      </c>
      <c r="B51" s="12">
        <v>31445</v>
      </c>
      <c r="C51" s="18" t="s">
        <v>50</v>
      </c>
      <c r="D51" s="19" t="s">
        <v>289</v>
      </c>
      <c r="E51" s="20" t="s">
        <v>290</v>
      </c>
      <c r="F51" s="59">
        <v>5</v>
      </c>
      <c r="G51" s="59">
        <v>4</v>
      </c>
      <c r="H51" s="60">
        <f t="shared" si="3"/>
        <v>9</v>
      </c>
      <c r="I51" s="3">
        <v>7.125</v>
      </c>
      <c r="J51" s="3">
        <v>0.75</v>
      </c>
      <c r="K51" s="3">
        <v>7.875</v>
      </c>
    </row>
    <row r="52" spans="1:11">
      <c r="A52" s="12">
        <v>48</v>
      </c>
      <c r="B52" s="12">
        <v>32502</v>
      </c>
      <c r="C52" s="18" t="s">
        <v>50</v>
      </c>
      <c r="D52" s="19" t="s">
        <v>291</v>
      </c>
      <c r="E52" s="20" t="s">
        <v>292</v>
      </c>
      <c r="F52" s="59">
        <v>4</v>
      </c>
      <c r="G52" s="59">
        <v>3</v>
      </c>
      <c r="H52" s="60">
        <f t="shared" si="3"/>
        <v>7</v>
      </c>
      <c r="I52" s="3">
        <v>6.75</v>
      </c>
      <c r="J52" s="3">
        <v>1</v>
      </c>
      <c r="K52" s="3">
        <v>7.75</v>
      </c>
    </row>
    <row r="53" spans="1:11">
      <c r="A53" s="13">
        <v>49</v>
      </c>
      <c r="B53" s="13">
        <v>32900</v>
      </c>
      <c r="C53" s="32" t="s">
        <v>50</v>
      </c>
      <c r="D53" s="22" t="s">
        <v>293</v>
      </c>
      <c r="E53" s="23" t="s">
        <v>294</v>
      </c>
      <c r="F53" s="59">
        <v>4</v>
      </c>
      <c r="G53" s="59">
        <v>3</v>
      </c>
      <c r="H53" s="60">
        <f t="shared" si="3"/>
        <v>7</v>
      </c>
      <c r="I53" s="3">
        <v>8.875</v>
      </c>
      <c r="J53" s="3">
        <v>1.3333333333333333</v>
      </c>
      <c r="K53" s="3">
        <v>10.208333333333334</v>
      </c>
    </row>
    <row r="54" spans="1:11">
      <c r="E54" s="56" t="s">
        <v>103</v>
      </c>
      <c r="F54" s="61">
        <f>SUM(F5:F53)</f>
        <v>205</v>
      </c>
      <c r="G54" s="61">
        <f t="shared" ref="G54:H54" si="4">SUM(G5:G53)</f>
        <v>186</v>
      </c>
      <c r="H54" s="61">
        <f t="shared" si="4"/>
        <v>391</v>
      </c>
      <c r="I54" s="3">
        <f>SUM(I5:I53)</f>
        <v>295.75</v>
      </c>
      <c r="J54" s="3">
        <f t="shared" ref="J54:K54" si="5">SUM(J5:J53)</f>
        <v>53.33333333333335</v>
      </c>
      <c r="K54" s="3">
        <f t="shared" si="5"/>
        <v>351.41666666666663</v>
      </c>
    </row>
    <row r="55" spans="1:11">
      <c r="E55" s="56" t="s">
        <v>738</v>
      </c>
      <c r="F55" s="61">
        <f t="shared" ref="F55:K55" si="6">(F54/49)</f>
        <v>4.1836734693877551</v>
      </c>
      <c r="G55" s="61">
        <f t="shared" si="6"/>
        <v>3.795918367346939</v>
      </c>
      <c r="H55" s="61">
        <f t="shared" si="6"/>
        <v>7.9795918367346941</v>
      </c>
      <c r="I55" s="3">
        <f t="shared" si="6"/>
        <v>6.0357142857142856</v>
      </c>
      <c r="J55" s="3">
        <f t="shared" si="6"/>
        <v>1.0884353741496602</v>
      </c>
      <c r="K55" s="3">
        <f t="shared" si="6"/>
        <v>7.1717687074829923</v>
      </c>
    </row>
    <row r="56" spans="1:11">
      <c r="E56" s="56" t="s">
        <v>739</v>
      </c>
      <c r="F56" s="61">
        <f>(F54*100)/245</f>
        <v>83.673469387755105</v>
      </c>
      <c r="G56" s="61">
        <f>(G54*100)/245</f>
        <v>75.91836734693878</v>
      </c>
      <c r="H56" s="61">
        <f>(H54*100)/490</f>
        <v>79.795918367346943</v>
      </c>
      <c r="I56" s="3">
        <f>(I54*100)/490</f>
        <v>60.357142857142854</v>
      </c>
      <c r="J56" s="3">
        <f>(J54*100)/98</f>
        <v>54.421768707483011</v>
      </c>
      <c r="K56" s="3">
        <f>(K54*100)/588</f>
        <v>59.76473922902494</v>
      </c>
    </row>
  </sheetData>
  <mergeCells count="5">
    <mergeCell ref="A3:A4"/>
    <mergeCell ref="B3:B4"/>
    <mergeCell ref="C3:E4"/>
    <mergeCell ref="A1:K1"/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A075-CD9B-4348-8662-12853C63E976}">
  <dimension ref="A1:K56"/>
  <sheetViews>
    <sheetView workbookViewId="0">
      <selection activeCell="F3" sqref="F3:H56"/>
    </sheetView>
  </sheetViews>
  <sheetFormatPr defaultRowHeight="20.5"/>
  <cols>
    <col min="1" max="4" width="8.7265625" style="1"/>
    <col min="5" max="5" width="11.26953125" style="1" customWidth="1"/>
    <col min="6" max="6" width="8.26953125" style="1" customWidth="1"/>
    <col min="7" max="7" width="8.453125" style="1" customWidth="1"/>
    <col min="8" max="8" width="9.26953125" style="1" customWidth="1"/>
    <col min="9" max="9" width="10.54296875" style="1" customWidth="1"/>
    <col min="10" max="10" width="9.6328125" style="1" customWidth="1"/>
    <col min="11" max="16384" width="8.7265625" style="1"/>
  </cols>
  <sheetData>
    <row r="1" spans="1:11">
      <c r="A1" s="74" t="s">
        <v>740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 thickBot="1">
      <c r="A2" s="75" t="s">
        <v>746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>
      <c r="A3" s="76" t="s">
        <v>0</v>
      </c>
      <c r="B3" s="78" t="s">
        <v>1</v>
      </c>
      <c r="C3" s="76" t="s">
        <v>2</v>
      </c>
      <c r="D3" s="76"/>
      <c r="E3" s="76"/>
      <c r="F3" s="57" t="s">
        <v>749</v>
      </c>
      <c r="G3" s="57" t="s">
        <v>750</v>
      </c>
      <c r="H3" s="57" t="s">
        <v>751</v>
      </c>
      <c r="I3" s="5" t="s">
        <v>479</v>
      </c>
      <c r="J3" s="5" t="s">
        <v>737</v>
      </c>
      <c r="K3" s="5" t="s">
        <v>103</v>
      </c>
    </row>
    <row r="4" spans="1:11" ht="21" thickBot="1">
      <c r="A4" s="76"/>
      <c r="B4" s="78"/>
      <c r="C4" s="76"/>
      <c r="D4" s="76"/>
      <c r="E4" s="76"/>
      <c r="F4" s="58">
        <v>5</v>
      </c>
      <c r="G4" s="58">
        <v>5</v>
      </c>
      <c r="H4" s="58">
        <v>10</v>
      </c>
      <c r="I4" s="31">
        <v>10</v>
      </c>
      <c r="J4" s="31">
        <v>2</v>
      </c>
      <c r="K4" s="31">
        <v>12</v>
      </c>
    </row>
    <row r="5" spans="1:11">
      <c r="A5" s="33">
        <v>1</v>
      </c>
      <c r="B5" s="33">
        <v>29471</v>
      </c>
      <c r="C5" s="34" t="s">
        <v>3</v>
      </c>
      <c r="D5" s="35" t="s">
        <v>295</v>
      </c>
      <c r="E5" s="36" t="s">
        <v>296</v>
      </c>
      <c r="F5" s="59">
        <v>3</v>
      </c>
      <c r="G5" s="59">
        <v>4</v>
      </c>
      <c r="H5" s="60">
        <f t="shared" ref="H5:H26" si="0">F5+G5</f>
        <v>7</v>
      </c>
      <c r="I5" s="3">
        <v>9.125</v>
      </c>
      <c r="J5" s="3">
        <v>0.83333333333333337</v>
      </c>
      <c r="K5" s="3">
        <v>9.9583333333333339</v>
      </c>
    </row>
    <row r="6" spans="1:11">
      <c r="A6" s="13">
        <v>2</v>
      </c>
      <c r="B6" s="14"/>
      <c r="C6" s="32" t="s">
        <v>3</v>
      </c>
      <c r="D6" s="22" t="s">
        <v>297</v>
      </c>
      <c r="E6" s="23" t="s">
        <v>298</v>
      </c>
      <c r="F6" s="59">
        <v>4</v>
      </c>
      <c r="G6" s="59">
        <v>5</v>
      </c>
      <c r="H6" s="60">
        <f t="shared" si="0"/>
        <v>9</v>
      </c>
      <c r="I6" s="3">
        <v>4.75</v>
      </c>
      <c r="J6" s="3">
        <v>1</v>
      </c>
      <c r="K6" s="3">
        <v>6</v>
      </c>
    </row>
    <row r="7" spans="1:11">
      <c r="A7" s="13">
        <v>3</v>
      </c>
      <c r="B7" s="13">
        <v>30069</v>
      </c>
      <c r="C7" s="32" t="s">
        <v>3</v>
      </c>
      <c r="D7" s="22" t="s">
        <v>299</v>
      </c>
      <c r="E7" s="23" t="s">
        <v>300</v>
      </c>
      <c r="F7" s="59">
        <v>5</v>
      </c>
      <c r="G7" s="59">
        <v>4</v>
      </c>
      <c r="H7" s="60">
        <f t="shared" si="0"/>
        <v>9</v>
      </c>
      <c r="I7" s="3">
        <v>8.75</v>
      </c>
      <c r="J7" s="3">
        <v>1.25</v>
      </c>
      <c r="K7" s="3">
        <v>10</v>
      </c>
    </row>
    <row r="8" spans="1:11">
      <c r="A8" s="13">
        <v>4</v>
      </c>
      <c r="B8" s="13">
        <v>30103</v>
      </c>
      <c r="C8" s="32" t="s">
        <v>3</v>
      </c>
      <c r="D8" s="22" t="s">
        <v>301</v>
      </c>
      <c r="E8" s="23" t="s">
        <v>302</v>
      </c>
      <c r="F8" s="59">
        <v>4</v>
      </c>
      <c r="G8" s="59">
        <v>3</v>
      </c>
      <c r="H8" s="60">
        <f t="shared" si="0"/>
        <v>7</v>
      </c>
      <c r="I8" s="3">
        <v>6.75</v>
      </c>
      <c r="J8" s="3">
        <v>0.66666666666666663</v>
      </c>
      <c r="K8" s="3">
        <v>8</v>
      </c>
    </row>
    <row r="9" spans="1:11">
      <c r="A9" s="13">
        <v>5</v>
      </c>
      <c r="B9" s="13">
        <v>30115</v>
      </c>
      <c r="C9" s="32" t="s">
        <v>3</v>
      </c>
      <c r="D9" s="22" t="s">
        <v>303</v>
      </c>
      <c r="E9" s="23" t="s">
        <v>304</v>
      </c>
      <c r="F9" s="59">
        <v>4</v>
      </c>
      <c r="G9" s="59">
        <v>3</v>
      </c>
      <c r="H9" s="60">
        <f t="shared" si="0"/>
        <v>7</v>
      </c>
      <c r="I9" s="3">
        <v>5.625</v>
      </c>
      <c r="J9" s="3">
        <v>0.66666666666666663</v>
      </c>
      <c r="K9" s="3">
        <v>7</v>
      </c>
    </row>
    <row r="10" spans="1:11">
      <c r="A10" s="13">
        <v>6</v>
      </c>
      <c r="B10" s="13">
        <v>30151</v>
      </c>
      <c r="C10" s="32" t="s">
        <v>3</v>
      </c>
      <c r="D10" s="22" t="s">
        <v>305</v>
      </c>
      <c r="E10" s="23" t="s">
        <v>306</v>
      </c>
      <c r="F10" s="59">
        <v>5</v>
      </c>
      <c r="G10" s="59">
        <v>4</v>
      </c>
      <c r="H10" s="60">
        <f t="shared" si="0"/>
        <v>9</v>
      </c>
      <c r="I10" s="3">
        <v>9.25</v>
      </c>
      <c r="J10" s="3">
        <v>1</v>
      </c>
      <c r="K10" s="3">
        <v>10.25</v>
      </c>
    </row>
    <row r="11" spans="1:11">
      <c r="A11" s="13">
        <v>7</v>
      </c>
      <c r="B11" s="13">
        <v>30175</v>
      </c>
      <c r="C11" s="32" t="s">
        <v>3</v>
      </c>
      <c r="D11" s="22" t="s">
        <v>307</v>
      </c>
      <c r="E11" s="23" t="s">
        <v>308</v>
      </c>
      <c r="F11" s="59">
        <v>4</v>
      </c>
      <c r="G11" s="59">
        <v>3</v>
      </c>
      <c r="H11" s="60">
        <f t="shared" si="0"/>
        <v>7</v>
      </c>
      <c r="I11" s="3">
        <v>9.625</v>
      </c>
      <c r="J11" s="3">
        <v>1.4166666666666667</v>
      </c>
      <c r="K11" s="3">
        <v>11.041666666666666</v>
      </c>
    </row>
    <row r="12" spans="1:11">
      <c r="A12" s="13">
        <v>8</v>
      </c>
      <c r="B12" s="13">
        <v>30178</v>
      </c>
      <c r="C12" s="32" t="s">
        <v>3</v>
      </c>
      <c r="D12" s="22" t="s">
        <v>309</v>
      </c>
      <c r="E12" s="23" t="s">
        <v>310</v>
      </c>
      <c r="F12" s="59">
        <v>3</v>
      </c>
      <c r="G12" s="59">
        <v>4</v>
      </c>
      <c r="H12" s="60">
        <f t="shared" si="0"/>
        <v>7</v>
      </c>
      <c r="I12" s="3">
        <v>7.75</v>
      </c>
      <c r="J12" s="3">
        <v>0.91666666666666663</v>
      </c>
      <c r="K12" s="3">
        <v>8.6666666666666661</v>
      </c>
    </row>
    <row r="13" spans="1:11">
      <c r="A13" s="13">
        <v>9</v>
      </c>
      <c r="B13" s="13">
        <v>30180</v>
      </c>
      <c r="C13" s="32" t="s">
        <v>3</v>
      </c>
      <c r="D13" s="22" t="s">
        <v>311</v>
      </c>
      <c r="E13" s="23" t="s">
        <v>312</v>
      </c>
      <c r="F13" s="59">
        <v>4</v>
      </c>
      <c r="G13" s="59">
        <v>5</v>
      </c>
      <c r="H13" s="60">
        <f t="shared" si="0"/>
        <v>9</v>
      </c>
      <c r="I13" s="3">
        <v>7.75</v>
      </c>
      <c r="J13" s="3">
        <v>0.66666666666666663</v>
      </c>
      <c r="K13" s="3">
        <v>9</v>
      </c>
    </row>
    <row r="14" spans="1:11">
      <c r="A14" s="13">
        <v>10</v>
      </c>
      <c r="B14" s="13">
        <v>30212</v>
      </c>
      <c r="C14" s="32" t="s">
        <v>3</v>
      </c>
      <c r="D14" s="22" t="s">
        <v>313</v>
      </c>
      <c r="E14" s="23" t="s">
        <v>314</v>
      </c>
      <c r="F14" s="59">
        <v>5</v>
      </c>
      <c r="G14" s="59">
        <v>4</v>
      </c>
      <c r="H14" s="60">
        <f t="shared" si="0"/>
        <v>9</v>
      </c>
      <c r="I14" s="3">
        <v>4.75</v>
      </c>
      <c r="J14" s="3">
        <v>0.5</v>
      </c>
      <c r="K14" s="3">
        <v>6</v>
      </c>
    </row>
    <row r="15" spans="1:11">
      <c r="A15" s="13">
        <v>11</v>
      </c>
      <c r="B15" s="13">
        <v>30223</v>
      </c>
      <c r="C15" s="32" t="s">
        <v>3</v>
      </c>
      <c r="D15" s="22" t="s">
        <v>315</v>
      </c>
      <c r="E15" s="23" t="s">
        <v>316</v>
      </c>
      <c r="F15" s="59">
        <v>4</v>
      </c>
      <c r="G15" s="59">
        <v>3</v>
      </c>
      <c r="H15" s="60">
        <f t="shared" si="0"/>
        <v>7</v>
      </c>
      <c r="I15" s="3">
        <v>8.875</v>
      </c>
      <c r="J15" s="3">
        <v>0.75</v>
      </c>
      <c r="K15" s="3">
        <v>9.625</v>
      </c>
    </row>
    <row r="16" spans="1:11">
      <c r="A16" s="13">
        <v>12</v>
      </c>
      <c r="B16" s="13">
        <v>30756</v>
      </c>
      <c r="C16" s="32" t="s">
        <v>3</v>
      </c>
      <c r="D16" s="22" t="s">
        <v>313</v>
      </c>
      <c r="E16" s="23" t="s">
        <v>317</v>
      </c>
      <c r="F16" s="59">
        <v>4</v>
      </c>
      <c r="G16" s="59">
        <v>5</v>
      </c>
      <c r="H16" s="60">
        <f t="shared" si="0"/>
        <v>9</v>
      </c>
      <c r="I16" s="3">
        <v>5.125</v>
      </c>
      <c r="J16" s="3">
        <v>0.83333333333333337</v>
      </c>
      <c r="K16" s="3">
        <v>5.958333333333333</v>
      </c>
    </row>
    <row r="17" spans="1:11">
      <c r="A17" s="13">
        <v>13</v>
      </c>
      <c r="B17" s="13">
        <v>30839</v>
      </c>
      <c r="C17" s="32" t="s">
        <v>3</v>
      </c>
      <c r="D17" s="22" t="s">
        <v>318</v>
      </c>
      <c r="E17" s="23" t="s">
        <v>319</v>
      </c>
      <c r="F17" s="59">
        <v>5</v>
      </c>
      <c r="G17" s="59">
        <v>4</v>
      </c>
      <c r="H17" s="60">
        <f t="shared" si="0"/>
        <v>9</v>
      </c>
      <c r="I17" s="3">
        <v>8.125</v>
      </c>
      <c r="J17" s="3">
        <v>1.0833333333333333</v>
      </c>
      <c r="K17" s="3">
        <v>9.2083333333333339</v>
      </c>
    </row>
    <row r="18" spans="1:11">
      <c r="A18" s="13">
        <v>14</v>
      </c>
      <c r="B18" s="13">
        <v>31053</v>
      </c>
      <c r="C18" s="32" t="s">
        <v>3</v>
      </c>
      <c r="D18" s="22" t="s">
        <v>320</v>
      </c>
      <c r="E18" s="23" t="s">
        <v>321</v>
      </c>
      <c r="F18" s="59">
        <v>4</v>
      </c>
      <c r="G18" s="59">
        <v>3</v>
      </c>
      <c r="H18" s="60">
        <f t="shared" si="0"/>
        <v>7</v>
      </c>
      <c r="I18" s="3">
        <v>7.25</v>
      </c>
      <c r="J18" s="3">
        <v>1.3333333333333333</v>
      </c>
      <c r="K18" s="3">
        <v>8</v>
      </c>
    </row>
    <row r="19" spans="1:11">
      <c r="A19" s="13">
        <v>15</v>
      </c>
      <c r="B19" s="13">
        <v>31111</v>
      </c>
      <c r="C19" s="32" t="s">
        <v>3</v>
      </c>
      <c r="D19" s="22" t="s">
        <v>322</v>
      </c>
      <c r="E19" s="23" t="s">
        <v>323</v>
      </c>
      <c r="F19" s="59">
        <v>4</v>
      </c>
      <c r="G19" s="59">
        <v>3</v>
      </c>
      <c r="H19" s="60">
        <f t="shared" si="0"/>
        <v>7</v>
      </c>
      <c r="I19" s="3">
        <v>6.125</v>
      </c>
      <c r="J19" s="3">
        <v>1.5833333333333333</v>
      </c>
      <c r="K19" s="3">
        <v>7.708333333333333</v>
      </c>
    </row>
    <row r="20" spans="1:11">
      <c r="A20" s="13">
        <v>16</v>
      </c>
      <c r="B20" s="13">
        <v>31113</v>
      </c>
      <c r="C20" s="32" t="s">
        <v>3</v>
      </c>
      <c r="D20" s="22" t="s">
        <v>324</v>
      </c>
      <c r="E20" s="23" t="s">
        <v>325</v>
      </c>
      <c r="F20" s="59">
        <v>5</v>
      </c>
      <c r="G20" s="59">
        <v>4</v>
      </c>
      <c r="H20" s="60">
        <f t="shared" si="0"/>
        <v>9</v>
      </c>
      <c r="I20" s="3">
        <v>8.75</v>
      </c>
      <c r="J20" s="3">
        <v>1.5</v>
      </c>
      <c r="K20" s="3">
        <v>11</v>
      </c>
    </row>
    <row r="21" spans="1:11">
      <c r="A21" s="13">
        <v>17</v>
      </c>
      <c r="B21" s="13">
        <v>31117</v>
      </c>
      <c r="C21" s="32" t="s">
        <v>3</v>
      </c>
      <c r="D21" s="22" t="s">
        <v>326</v>
      </c>
      <c r="E21" s="23" t="s">
        <v>327</v>
      </c>
      <c r="F21" s="59">
        <v>4</v>
      </c>
      <c r="G21" s="59">
        <v>3</v>
      </c>
      <c r="H21" s="60">
        <f t="shared" si="0"/>
        <v>7</v>
      </c>
      <c r="I21" s="3">
        <v>9.5</v>
      </c>
      <c r="J21" s="3">
        <v>1.25</v>
      </c>
      <c r="K21" s="3">
        <v>11</v>
      </c>
    </row>
    <row r="22" spans="1:11">
      <c r="A22" s="13">
        <v>18</v>
      </c>
      <c r="B22" s="13">
        <v>31118</v>
      </c>
      <c r="C22" s="32" t="s">
        <v>3</v>
      </c>
      <c r="D22" s="22" t="s">
        <v>328</v>
      </c>
      <c r="E22" s="23" t="s">
        <v>329</v>
      </c>
      <c r="F22" s="59">
        <v>3</v>
      </c>
      <c r="G22" s="59">
        <v>4</v>
      </c>
      <c r="H22" s="60">
        <f t="shared" si="0"/>
        <v>7</v>
      </c>
      <c r="I22" s="3">
        <v>4.75</v>
      </c>
      <c r="J22" s="3">
        <v>1</v>
      </c>
      <c r="K22" s="3">
        <v>5.75</v>
      </c>
    </row>
    <row r="23" spans="1:11">
      <c r="A23" s="13">
        <v>19</v>
      </c>
      <c r="B23" s="13">
        <v>31119</v>
      </c>
      <c r="C23" s="32" t="s">
        <v>3</v>
      </c>
      <c r="D23" s="22" t="s">
        <v>330</v>
      </c>
      <c r="E23" s="23" t="s">
        <v>331</v>
      </c>
      <c r="F23" s="59">
        <v>4</v>
      </c>
      <c r="G23" s="59">
        <v>5</v>
      </c>
      <c r="H23" s="60">
        <f t="shared" si="0"/>
        <v>9</v>
      </c>
      <c r="I23" s="3">
        <v>8.625</v>
      </c>
      <c r="J23" s="3">
        <v>1.1666666666666667</v>
      </c>
      <c r="K23" s="3">
        <v>9.7916666666666661</v>
      </c>
    </row>
    <row r="24" spans="1:11">
      <c r="A24" s="13">
        <v>20</v>
      </c>
      <c r="B24" s="13">
        <v>31120</v>
      </c>
      <c r="C24" s="32" t="s">
        <v>3</v>
      </c>
      <c r="D24" s="22" t="s">
        <v>332</v>
      </c>
      <c r="E24" s="23" t="s">
        <v>333</v>
      </c>
      <c r="F24" s="59">
        <v>5</v>
      </c>
      <c r="G24" s="59">
        <v>4</v>
      </c>
      <c r="H24" s="60">
        <f t="shared" si="0"/>
        <v>9</v>
      </c>
      <c r="I24" s="3">
        <v>10</v>
      </c>
      <c r="J24" s="3">
        <v>1.5</v>
      </c>
      <c r="K24" s="3">
        <v>11.5</v>
      </c>
    </row>
    <row r="25" spans="1:11">
      <c r="A25" s="13">
        <v>21</v>
      </c>
      <c r="B25" s="13">
        <v>31446</v>
      </c>
      <c r="C25" s="32" t="s">
        <v>3</v>
      </c>
      <c r="D25" s="22" t="s">
        <v>334</v>
      </c>
      <c r="E25" s="23" t="s">
        <v>335</v>
      </c>
      <c r="F25" s="59">
        <v>4</v>
      </c>
      <c r="G25" s="59">
        <v>5</v>
      </c>
      <c r="H25" s="60">
        <f t="shared" si="0"/>
        <v>9</v>
      </c>
      <c r="I25" s="3">
        <v>7.875</v>
      </c>
      <c r="J25" s="3">
        <v>1.5</v>
      </c>
      <c r="K25" s="3">
        <v>10</v>
      </c>
    </row>
    <row r="26" spans="1:11">
      <c r="A26" s="13">
        <v>22</v>
      </c>
      <c r="B26" s="13">
        <v>32503</v>
      </c>
      <c r="C26" s="32" t="s">
        <v>3</v>
      </c>
      <c r="D26" s="22" t="s">
        <v>336</v>
      </c>
      <c r="E26" s="23" t="s">
        <v>337</v>
      </c>
      <c r="F26" s="59">
        <v>5</v>
      </c>
      <c r="G26" s="59">
        <v>4</v>
      </c>
      <c r="H26" s="60">
        <f t="shared" si="0"/>
        <v>9</v>
      </c>
      <c r="I26" s="3">
        <v>4.75</v>
      </c>
      <c r="J26" s="3">
        <v>1</v>
      </c>
      <c r="K26" s="3">
        <v>6</v>
      </c>
    </row>
    <row r="27" spans="1:11">
      <c r="A27" s="13">
        <v>23</v>
      </c>
      <c r="B27" s="13">
        <v>32901</v>
      </c>
      <c r="C27" s="21" t="s">
        <v>3</v>
      </c>
      <c r="D27" s="22" t="s">
        <v>108</v>
      </c>
      <c r="E27" s="23" t="s">
        <v>260</v>
      </c>
      <c r="F27" s="59">
        <v>4</v>
      </c>
      <c r="G27" s="59">
        <v>3</v>
      </c>
      <c r="H27" s="60">
        <f t="shared" ref="H27:H40" si="1">F27+G27</f>
        <v>7</v>
      </c>
      <c r="I27" s="3">
        <v>4.75</v>
      </c>
      <c r="J27" s="3">
        <v>1</v>
      </c>
      <c r="K27" s="3">
        <v>5.75</v>
      </c>
    </row>
    <row r="28" spans="1:11">
      <c r="A28" s="13">
        <v>24</v>
      </c>
      <c r="B28" s="13">
        <v>32902</v>
      </c>
      <c r="C28" s="21" t="s">
        <v>3</v>
      </c>
      <c r="D28" s="22" t="s">
        <v>338</v>
      </c>
      <c r="E28" s="23" t="s">
        <v>260</v>
      </c>
      <c r="F28" s="59">
        <v>4</v>
      </c>
      <c r="G28" s="59">
        <v>3</v>
      </c>
      <c r="H28" s="60">
        <f t="shared" si="1"/>
        <v>7</v>
      </c>
      <c r="I28" s="3">
        <v>5.875</v>
      </c>
      <c r="J28" s="3">
        <v>1</v>
      </c>
      <c r="K28" s="3">
        <v>6.875</v>
      </c>
    </row>
    <row r="29" spans="1:11">
      <c r="A29" s="13">
        <v>25</v>
      </c>
      <c r="B29" s="13">
        <v>29666</v>
      </c>
      <c r="C29" s="32" t="s">
        <v>50</v>
      </c>
      <c r="D29" s="22" t="s">
        <v>293</v>
      </c>
      <c r="E29" s="23" t="s">
        <v>339</v>
      </c>
      <c r="F29" s="59">
        <v>5</v>
      </c>
      <c r="G29" s="59">
        <v>4</v>
      </c>
      <c r="H29" s="60">
        <f t="shared" si="1"/>
        <v>9</v>
      </c>
      <c r="I29" s="3">
        <v>8.75</v>
      </c>
      <c r="J29" s="3">
        <v>1.3333333333333333</v>
      </c>
      <c r="K29" s="3">
        <v>10.083333333333334</v>
      </c>
    </row>
    <row r="30" spans="1:11">
      <c r="A30" s="13">
        <v>26</v>
      </c>
      <c r="B30" s="13">
        <v>30091</v>
      </c>
      <c r="C30" s="32" t="s">
        <v>50</v>
      </c>
      <c r="D30" s="22" t="s">
        <v>340</v>
      </c>
      <c r="E30" s="23" t="s">
        <v>341</v>
      </c>
      <c r="F30" s="59">
        <v>4</v>
      </c>
      <c r="G30" s="59">
        <v>3</v>
      </c>
      <c r="H30" s="60">
        <f t="shared" si="1"/>
        <v>7</v>
      </c>
      <c r="I30" s="3">
        <v>8.75</v>
      </c>
      <c r="J30" s="3">
        <v>1.3333333333333333</v>
      </c>
      <c r="K30" s="3">
        <v>10.083333333333334</v>
      </c>
    </row>
    <row r="31" spans="1:11">
      <c r="A31" s="13">
        <v>27</v>
      </c>
      <c r="B31" s="13">
        <v>30095</v>
      </c>
      <c r="C31" s="32" t="s">
        <v>50</v>
      </c>
      <c r="D31" s="22" t="s">
        <v>342</v>
      </c>
      <c r="E31" s="23" t="s">
        <v>343</v>
      </c>
      <c r="F31" s="59">
        <v>3</v>
      </c>
      <c r="G31" s="59">
        <v>4</v>
      </c>
      <c r="H31" s="60">
        <f t="shared" si="1"/>
        <v>7</v>
      </c>
      <c r="I31" s="3">
        <v>8.75</v>
      </c>
      <c r="J31" s="3">
        <v>0.83333333333333337</v>
      </c>
      <c r="K31" s="3">
        <v>9.5833333333333339</v>
      </c>
    </row>
    <row r="32" spans="1:11">
      <c r="A32" s="13">
        <v>28</v>
      </c>
      <c r="B32" s="13">
        <v>30102</v>
      </c>
      <c r="C32" s="32" t="s">
        <v>50</v>
      </c>
      <c r="D32" s="22" t="s">
        <v>344</v>
      </c>
      <c r="E32" s="23" t="s">
        <v>345</v>
      </c>
      <c r="F32" s="59">
        <v>4</v>
      </c>
      <c r="G32" s="59">
        <v>5</v>
      </c>
      <c r="H32" s="60">
        <f t="shared" si="1"/>
        <v>9</v>
      </c>
      <c r="I32" s="3">
        <v>4.75</v>
      </c>
      <c r="J32" s="3">
        <v>0.75</v>
      </c>
      <c r="K32" s="3">
        <v>5.5</v>
      </c>
    </row>
    <row r="33" spans="1:11">
      <c r="A33" s="13">
        <v>29</v>
      </c>
      <c r="B33" s="13">
        <v>30126</v>
      </c>
      <c r="C33" s="32" t="s">
        <v>50</v>
      </c>
      <c r="D33" s="22" t="s">
        <v>346</v>
      </c>
      <c r="E33" s="23" t="s">
        <v>347</v>
      </c>
      <c r="F33" s="59">
        <v>5</v>
      </c>
      <c r="G33" s="59">
        <v>4</v>
      </c>
      <c r="H33" s="60">
        <f t="shared" si="1"/>
        <v>9</v>
      </c>
      <c r="I33" s="3">
        <v>4.75</v>
      </c>
      <c r="J33" s="3">
        <v>0.91666666666666663</v>
      </c>
      <c r="K33" s="3">
        <v>5.666666666666667</v>
      </c>
    </row>
    <row r="34" spans="1:11">
      <c r="A34" s="13">
        <v>30</v>
      </c>
      <c r="B34" s="13">
        <v>30130</v>
      </c>
      <c r="C34" s="32" t="s">
        <v>50</v>
      </c>
      <c r="D34" s="22" t="s">
        <v>348</v>
      </c>
      <c r="E34" s="23" t="s">
        <v>349</v>
      </c>
      <c r="F34" s="59">
        <v>5</v>
      </c>
      <c r="G34" s="59">
        <v>4</v>
      </c>
      <c r="H34" s="60">
        <f t="shared" si="1"/>
        <v>9</v>
      </c>
      <c r="I34" s="3">
        <v>5</v>
      </c>
      <c r="J34" s="3">
        <v>0.58333333333333337</v>
      </c>
      <c r="K34" s="3">
        <v>6</v>
      </c>
    </row>
    <row r="35" spans="1:11">
      <c r="A35" s="13">
        <v>31</v>
      </c>
      <c r="B35" s="13">
        <v>30161</v>
      </c>
      <c r="C35" s="32" t="s">
        <v>50</v>
      </c>
      <c r="D35" s="22" t="s">
        <v>350</v>
      </c>
      <c r="E35" s="23" t="s">
        <v>351</v>
      </c>
      <c r="F35" s="59">
        <v>4</v>
      </c>
      <c r="G35" s="59">
        <v>3</v>
      </c>
      <c r="H35" s="60">
        <f t="shared" si="1"/>
        <v>7</v>
      </c>
      <c r="I35" s="3">
        <v>8</v>
      </c>
      <c r="J35" s="3">
        <v>1</v>
      </c>
      <c r="K35" s="3">
        <v>9</v>
      </c>
    </row>
    <row r="36" spans="1:11">
      <c r="A36" s="13">
        <v>32</v>
      </c>
      <c r="B36" s="13">
        <v>30166</v>
      </c>
      <c r="C36" s="32" t="s">
        <v>50</v>
      </c>
      <c r="D36" s="22" t="s">
        <v>352</v>
      </c>
      <c r="E36" s="23" t="s">
        <v>353</v>
      </c>
      <c r="F36" s="59">
        <v>3</v>
      </c>
      <c r="G36" s="59">
        <v>4</v>
      </c>
      <c r="H36" s="60">
        <f t="shared" si="1"/>
        <v>7</v>
      </c>
      <c r="I36" s="3">
        <v>8.875</v>
      </c>
      <c r="J36" s="3">
        <v>1.5833333333333333</v>
      </c>
      <c r="K36" s="3">
        <v>11</v>
      </c>
    </row>
    <row r="37" spans="1:11">
      <c r="A37" s="13">
        <v>33</v>
      </c>
      <c r="B37" s="13">
        <v>30231</v>
      </c>
      <c r="C37" s="32" t="s">
        <v>50</v>
      </c>
      <c r="D37" s="22" t="s">
        <v>354</v>
      </c>
      <c r="E37" s="23" t="s">
        <v>355</v>
      </c>
      <c r="F37" s="59">
        <v>4</v>
      </c>
      <c r="G37" s="59">
        <v>5</v>
      </c>
      <c r="H37" s="60">
        <f t="shared" si="1"/>
        <v>9</v>
      </c>
      <c r="I37" s="3">
        <v>7.75</v>
      </c>
      <c r="J37" s="3">
        <v>0.83333333333333337</v>
      </c>
      <c r="K37" s="3">
        <v>8.5833333333333339</v>
      </c>
    </row>
    <row r="38" spans="1:11">
      <c r="A38" s="13">
        <v>34</v>
      </c>
      <c r="B38" s="13">
        <v>30239</v>
      </c>
      <c r="C38" s="32" t="s">
        <v>50</v>
      </c>
      <c r="D38" s="22" t="s">
        <v>356</v>
      </c>
      <c r="E38" s="23" t="s">
        <v>357</v>
      </c>
      <c r="F38" s="59">
        <v>5</v>
      </c>
      <c r="G38" s="59">
        <v>4</v>
      </c>
      <c r="H38" s="60">
        <f t="shared" si="1"/>
        <v>9</v>
      </c>
      <c r="I38" s="3">
        <v>8.875</v>
      </c>
      <c r="J38" s="3">
        <v>1.5</v>
      </c>
      <c r="K38" s="3">
        <v>11</v>
      </c>
    </row>
    <row r="39" spans="1:11">
      <c r="A39" s="13">
        <v>35</v>
      </c>
      <c r="B39" s="13">
        <v>31023</v>
      </c>
      <c r="C39" s="32" t="s">
        <v>50</v>
      </c>
      <c r="D39" s="22" t="s">
        <v>358</v>
      </c>
      <c r="E39" s="23" t="s">
        <v>359</v>
      </c>
      <c r="F39" s="59">
        <v>4</v>
      </c>
      <c r="G39" s="59">
        <v>5</v>
      </c>
      <c r="H39" s="60">
        <f t="shared" si="1"/>
        <v>9</v>
      </c>
      <c r="I39" s="3">
        <v>7.75</v>
      </c>
      <c r="J39" s="3">
        <v>1.25</v>
      </c>
      <c r="K39" s="3">
        <v>9</v>
      </c>
    </row>
    <row r="40" spans="1:11">
      <c r="A40" s="13">
        <v>36</v>
      </c>
      <c r="B40" s="13">
        <v>31066</v>
      </c>
      <c r="C40" s="32" t="s">
        <v>50</v>
      </c>
      <c r="D40" s="22" t="s">
        <v>360</v>
      </c>
      <c r="E40" s="23" t="s">
        <v>361</v>
      </c>
      <c r="F40" s="59">
        <v>5</v>
      </c>
      <c r="G40" s="59">
        <v>4</v>
      </c>
      <c r="H40" s="60">
        <f t="shared" si="1"/>
        <v>9</v>
      </c>
      <c r="I40" s="3">
        <v>6.75</v>
      </c>
      <c r="J40" s="3">
        <v>1.0833333333333333</v>
      </c>
      <c r="K40" s="3">
        <v>7.833333333333333</v>
      </c>
    </row>
    <row r="41" spans="1:11">
      <c r="A41" s="13">
        <v>37</v>
      </c>
      <c r="B41" s="13">
        <v>31067</v>
      </c>
      <c r="C41" s="32" t="s">
        <v>50</v>
      </c>
      <c r="D41" s="22" t="s">
        <v>362</v>
      </c>
      <c r="E41" s="23" t="s">
        <v>363</v>
      </c>
      <c r="F41" s="59">
        <v>4</v>
      </c>
      <c r="G41" s="59">
        <v>3</v>
      </c>
      <c r="H41" s="60">
        <f t="shared" ref="H41:H45" si="2">F41+G41</f>
        <v>7</v>
      </c>
      <c r="I41" s="3">
        <v>6.75</v>
      </c>
      <c r="J41" s="3">
        <v>1.3333333333333333</v>
      </c>
      <c r="K41" s="3">
        <v>8.0833333333333339</v>
      </c>
    </row>
    <row r="42" spans="1:11">
      <c r="A42" s="13">
        <v>38</v>
      </c>
      <c r="B42" s="13">
        <v>31069</v>
      </c>
      <c r="C42" s="32" t="s">
        <v>50</v>
      </c>
      <c r="D42" s="22" t="s">
        <v>364</v>
      </c>
      <c r="E42" s="23" t="s">
        <v>365</v>
      </c>
      <c r="F42" s="59">
        <v>4</v>
      </c>
      <c r="G42" s="59">
        <v>3</v>
      </c>
      <c r="H42" s="60">
        <f t="shared" si="2"/>
        <v>7</v>
      </c>
      <c r="I42" s="3">
        <v>9.25</v>
      </c>
      <c r="J42" s="3">
        <v>0.83333333333333337</v>
      </c>
      <c r="K42" s="3">
        <v>10.083333333333334</v>
      </c>
    </row>
    <row r="43" spans="1:11">
      <c r="A43" s="13">
        <v>39</v>
      </c>
      <c r="B43" s="13">
        <v>31121</v>
      </c>
      <c r="C43" s="32" t="s">
        <v>50</v>
      </c>
      <c r="D43" s="22" t="s">
        <v>366</v>
      </c>
      <c r="E43" s="23" t="s">
        <v>367</v>
      </c>
      <c r="F43" s="59">
        <v>5</v>
      </c>
      <c r="G43" s="59">
        <v>4</v>
      </c>
      <c r="H43" s="60">
        <f t="shared" si="2"/>
        <v>9</v>
      </c>
      <c r="I43" s="3">
        <v>8.75</v>
      </c>
      <c r="J43" s="3">
        <v>0.91666666666666663</v>
      </c>
      <c r="K43" s="3">
        <v>9.6666666666666661</v>
      </c>
    </row>
    <row r="44" spans="1:11">
      <c r="A44" s="13">
        <v>40</v>
      </c>
      <c r="B44" s="13">
        <v>31122</v>
      </c>
      <c r="C44" s="32" t="s">
        <v>50</v>
      </c>
      <c r="D44" s="22" t="s">
        <v>368</v>
      </c>
      <c r="E44" s="23" t="s">
        <v>369</v>
      </c>
      <c r="F44" s="59">
        <v>4</v>
      </c>
      <c r="G44" s="59">
        <v>3</v>
      </c>
      <c r="H44" s="60">
        <f t="shared" si="2"/>
        <v>7</v>
      </c>
      <c r="I44" s="3">
        <v>8.75</v>
      </c>
      <c r="J44" s="3">
        <v>0.91666666666666663</v>
      </c>
      <c r="K44" s="3">
        <v>9.6666666666666661</v>
      </c>
    </row>
    <row r="45" spans="1:11">
      <c r="A45" s="13">
        <v>41</v>
      </c>
      <c r="B45" s="13">
        <v>31123</v>
      </c>
      <c r="C45" s="32" t="s">
        <v>50</v>
      </c>
      <c r="D45" s="22" t="s">
        <v>370</v>
      </c>
      <c r="E45" s="23" t="s">
        <v>371</v>
      </c>
      <c r="F45" s="59">
        <v>5</v>
      </c>
      <c r="G45" s="59">
        <v>4</v>
      </c>
      <c r="H45" s="60">
        <f t="shared" si="2"/>
        <v>9</v>
      </c>
      <c r="I45" s="3">
        <v>8</v>
      </c>
      <c r="J45" s="3">
        <v>0.66666666666666663</v>
      </c>
      <c r="K45" s="3">
        <v>8.6666666666666661</v>
      </c>
    </row>
    <row r="46" spans="1:11">
      <c r="A46" s="13">
        <v>42</v>
      </c>
      <c r="B46" s="13">
        <v>31126</v>
      </c>
      <c r="C46" s="32" t="s">
        <v>50</v>
      </c>
      <c r="D46" s="22" t="s">
        <v>372</v>
      </c>
      <c r="E46" s="23" t="s">
        <v>373</v>
      </c>
      <c r="F46" s="59">
        <v>4</v>
      </c>
      <c r="G46" s="59">
        <v>3</v>
      </c>
      <c r="H46" s="60">
        <f t="shared" ref="H46:H51" si="3">F46+G46</f>
        <v>7</v>
      </c>
      <c r="I46" s="3">
        <v>8.75</v>
      </c>
      <c r="J46" s="3">
        <v>0.66666666666666663</v>
      </c>
      <c r="K46" s="3">
        <v>10</v>
      </c>
    </row>
    <row r="47" spans="1:11">
      <c r="A47" s="13">
        <v>43</v>
      </c>
      <c r="B47" s="13">
        <v>31127</v>
      </c>
      <c r="C47" s="32" t="s">
        <v>50</v>
      </c>
      <c r="D47" s="22" t="s">
        <v>374</v>
      </c>
      <c r="E47" s="23" t="s">
        <v>375</v>
      </c>
      <c r="F47" s="59">
        <v>4</v>
      </c>
      <c r="G47" s="59">
        <v>3</v>
      </c>
      <c r="H47" s="60">
        <f t="shared" si="3"/>
        <v>7</v>
      </c>
      <c r="I47" s="3">
        <v>9</v>
      </c>
      <c r="J47" s="3">
        <v>0.66666666666666663</v>
      </c>
      <c r="K47" s="3">
        <v>9.6666666666666661</v>
      </c>
    </row>
    <row r="48" spans="1:11">
      <c r="A48" s="13">
        <v>44</v>
      </c>
      <c r="B48" s="13">
        <v>31128</v>
      </c>
      <c r="C48" s="32" t="s">
        <v>50</v>
      </c>
      <c r="D48" s="22" t="s">
        <v>376</v>
      </c>
      <c r="E48" s="23" t="s">
        <v>377</v>
      </c>
      <c r="F48" s="59">
        <v>5</v>
      </c>
      <c r="G48" s="59">
        <v>4</v>
      </c>
      <c r="H48" s="60">
        <f t="shared" si="3"/>
        <v>9</v>
      </c>
      <c r="I48" s="3">
        <v>8.75</v>
      </c>
      <c r="J48" s="3">
        <v>1.25</v>
      </c>
      <c r="K48" s="3">
        <v>10</v>
      </c>
    </row>
    <row r="49" spans="1:11">
      <c r="A49" s="13">
        <v>45</v>
      </c>
      <c r="B49" s="13">
        <v>31129</v>
      </c>
      <c r="C49" s="32" t="s">
        <v>50</v>
      </c>
      <c r="D49" s="22" t="s">
        <v>378</v>
      </c>
      <c r="E49" s="23" t="s">
        <v>379</v>
      </c>
      <c r="F49" s="59">
        <v>4</v>
      </c>
      <c r="G49" s="59">
        <v>3</v>
      </c>
      <c r="H49" s="60">
        <f t="shared" si="3"/>
        <v>7</v>
      </c>
      <c r="I49" s="3">
        <v>5.75</v>
      </c>
      <c r="J49" s="3">
        <v>0.83333333333333337</v>
      </c>
      <c r="K49" s="3">
        <v>6.583333333333333</v>
      </c>
    </row>
    <row r="50" spans="1:11">
      <c r="A50" s="13">
        <v>46</v>
      </c>
      <c r="B50" s="13">
        <v>31443</v>
      </c>
      <c r="C50" s="32" t="s">
        <v>50</v>
      </c>
      <c r="D50" s="22" t="s">
        <v>380</v>
      </c>
      <c r="E50" s="23" t="s">
        <v>381</v>
      </c>
      <c r="F50" s="59">
        <v>4</v>
      </c>
      <c r="G50" s="59">
        <v>3</v>
      </c>
      <c r="H50" s="60">
        <f t="shared" si="3"/>
        <v>7</v>
      </c>
      <c r="I50" s="3">
        <v>4.75</v>
      </c>
      <c r="J50" s="3">
        <v>0.91666666666666663</v>
      </c>
      <c r="K50" s="3">
        <v>5.666666666666667</v>
      </c>
    </row>
    <row r="51" spans="1:11">
      <c r="A51" s="13">
        <v>47</v>
      </c>
      <c r="B51" s="13">
        <v>31765</v>
      </c>
      <c r="C51" s="32" t="s">
        <v>50</v>
      </c>
      <c r="D51" s="22" t="s">
        <v>382</v>
      </c>
      <c r="E51" s="23" t="s">
        <v>383</v>
      </c>
      <c r="F51" s="59">
        <v>5</v>
      </c>
      <c r="G51" s="59">
        <v>4</v>
      </c>
      <c r="H51" s="60">
        <f t="shared" si="3"/>
        <v>9</v>
      </c>
      <c r="I51" s="3">
        <v>7.75</v>
      </c>
      <c r="J51" s="3">
        <v>1</v>
      </c>
      <c r="K51" s="3">
        <v>9</v>
      </c>
    </row>
    <row r="52" spans="1:11">
      <c r="A52" s="13">
        <v>48</v>
      </c>
      <c r="B52" s="13">
        <v>32140</v>
      </c>
      <c r="C52" s="32" t="s">
        <v>50</v>
      </c>
      <c r="D52" s="22" t="s">
        <v>384</v>
      </c>
      <c r="E52" s="23" t="s">
        <v>385</v>
      </c>
      <c r="F52" s="59">
        <v>4</v>
      </c>
      <c r="G52" s="59">
        <v>3</v>
      </c>
      <c r="H52" s="60">
        <f t="shared" ref="H52:H53" si="4">F52+G52</f>
        <v>7</v>
      </c>
      <c r="I52" s="3">
        <v>6.125</v>
      </c>
      <c r="J52" s="3">
        <v>1.25</v>
      </c>
      <c r="K52" s="3">
        <v>7.375</v>
      </c>
    </row>
    <row r="53" spans="1:11">
      <c r="A53" s="13">
        <v>49</v>
      </c>
      <c r="B53" s="13">
        <v>32504</v>
      </c>
      <c r="C53" s="32" t="s">
        <v>50</v>
      </c>
      <c r="D53" s="22" t="s">
        <v>386</v>
      </c>
      <c r="E53" s="23" t="s">
        <v>387</v>
      </c>
      <c r="F53" s="59">
        <v>4</v>
      </c>
      <c r="G53" s="59">
        <v>3</v>
      </c>
      <c r="H53" s="60">
        <f t="shared" si="4"/>
        <v>7</v>
      </c>
      <c r="I53" s="3">
        <v>9.375</v>
      </c>
      <c r="J53" s="3">
        <v>1.0833333333333333</v>
      </c>
      <c r="K53" s="3">
        <v>10.458333333333334</v>
      </c>
    </row>
    <row r="54" spans="1:11">
      <c r="E54" s="56" t="s">
        <v>103</v>
      </c>
      <c r="F54" s="61">
        <f>SUM(F5:F53)</f>
        <v>207</v>
      </c>
      <c r="G54" s="61">
        <f t="shared" ref="G54:H54" si="5">SUM(G5:G53)</f>
        <v>184</v>
      </c>
      <c r="H54" s="61">
        <f t="shared" si="5"/>
        <v>391</v>
      </c>
      <c r="I54" s="3">
        <f>SUM(I5:I53)</f>
        <v>365</v>
      </c>
      <c r="J54" s="3">
        <f t="shared" ref="J54:K54" si="6">SUM(J5:J53)</f>
        <v>50.750000000000007</v>
      </c>
      <c r="K54" s="3">
        <f t="shared" si="6"/>
        <v>422.33333333333331</v>
      </c>
    </row>
    <row r="55" spans="1:11">
      <c r="E55" s="56" t="s">
        <v>738</v>
      </c>
      <c r="F55" s="61">
        <f t="shared" ref="F55:K55" si="7">(F54/49)</f>
        <v>4.2244897959183669</v>
      </c>
      <c r="G55" s="61">
        <f t="shared" si="7"/>
        <v>3.7551020408163267</v>
      </c>
      <c r="H55" s="61">
        <f t="shared" si="7"/>
        <v>7.9795918367346941</v>
      </c>
      <c r="I55" s="3">
        <f t="shared" si="7"/>
        <v>7.4489795918367347</v>
      </c>
      <c r="J55" s="3">
        <f t="shared" si="7"/>
        <v>1.0357142857142858</v>
      </c>
      <c r="K55" s="3">
        <f t="shared" si="7"/>
        <v>8.6190476190476186</v>
      </c>
    </row>
    <row r="56" spans="1:11">
      <c r="E56" s="56" t="s">
        <v>739</v>
      </c>
      <c r="F56" s="61">
        <f>(F54*100)/245</f>
        <v>84.489795918367349</v>
      </c>
      <c r="G56" s="61">
        <f>(G54*100)/245</f>
        <v>75.102040816326536</v>
      </c>
      <c r="H56" s="61">
        <f>(H54*100)/490</f>
        <v>79.795918367346943</v>
      </c>
      <c r="I56" s="3">
        <f>(I54*100)/490</f>
        <v>74.489795918367349</v>
      </c>
      <c r="J56" s="3">
        <f>(J54*100)/98</f>
        <v>51.785714285714292</v>
      </c>
      <c r="K56" s="3">
        <f>(K54*100)/588</f>
        <v>71.825396825396822</v>
      </c>
    </row>
  </sheetData>
  <mergeCells count="5">
    <mergeCell ref="A3:A4"/>
    <mergeCell ref="B3:B4"/>
    <mergeCell ref="C3:E4"/>
    <mergeCell ref="A1:K1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C5A32-08FA-40F5-AF0D-7F42C9892166}">
  <dimension ref="A1:K55"/>
  <sheetViews>
    <sheetView workbookViewId="0">
      <selection activeCell="F3" sqref="F3:H55"/>
    </sheetView>
  </sheetViews>
  <sheetFormatPr defaultRowHeight="20.5"/>
  <cols>
    <col min="1" max="1" width="7.08984375" style="1" customWidth="1"/>
    <col min="2" max="2" width="10.453125" style="1" customWidth="1"/>
    <col min="3" max="4" width="8.7265625" style="1"/>
    <col min="5" max="5" width="12.26953125" style="1" customWidth="1"/>
    <col min="6" max="6" width="10.36328125" style="1" customWidth="1"/>
    <col min="7" max="8" width="9.81640625" style="1" customWidth="1"/>
    <col min="9" max="16384" width="8.7265625" style="1"/>
  </cols>
  <sheetData>
    <row r="1" spans="1:11">
      <c r="A1" s="74" t="s">
        <v>740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 thickBot="1">
      <c r="A2" s="75" t="s">
        <v>745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>
      <c r="A3" s="79" t="s">
        <v>0</v>
      </c>
      <c r="B3" s="79" t="s">
        <v>1</v>
      </c>
      <c r="C3" s="79" t="s">
        <v>2</v>
      </c>
      <c r="D3" s="79"/>
      <c r="E3" s="79"/>
      <c r="F3" s="57" t="s">
        <v>749</v>
      </c>
      <c r="G3" s="57" t="s">
        <v>750</v>
      </c>
      <c r="H3" s="57" t="s">
        <v>751</v>
      </c>
      <c r="I3" s="40" t="s">
        <v>479</v>
      </c>
      <c r="J3" s="40" t="s">
        <v>737</v>
      </c>
      <c r="K3" s="40" t="s">
        <v>103</v>
      </c>
    </row>
    <row r="4" spans="1:11" ht="21" thickBot="1">
      <c r="A4" s="79"/>
      <c r="B4" s="79"/>
      <c r="C4" s="79"/>
      <c r="D4" s="79"/>
      <c r="E4" s="79"/>
      <c r="F4" s="58">
        <v>5</v>
      </c>
      <c r="G4" s="58">
        <v>5</v>
      </c>
      <c r="H4" s="58">
        <v>10</v>
      </c>
      <c r="I4" s="41">
        <v>10</v>
      </c>
      <c r="J4" s="41">
        <v>2</v>
      </c>
      <c r="K4" s="41">
        <v>12</v>
      </c>
    </row>
    <row r="5" spans="1:11">
      <c r="A5" s="12">
        <v>1</v>
      </c>
      <c r="B5" s="12">
        <v>30035</v>
      </c>
      <c r="C5" s="37" t="s">
        <v>3</v>
      </c>
      <c r="D5" s="38" t="s">
        <v>388</v>
      </c>
      <c r="E5" s="39" t="s">
        <v>389</v>
      </c>
      <c r="F5" s="59">
        <v>4</v>
      </c>
      <c r="G5" s="59">
        <v>3</v>
      </c>
      <c r="H5" s="60">
        <f t="shared" ref="H5:H19" si="0">F5+G5</f>
        <v>7</v>
      </c>
      <c r="I5" s="3">
        <v>5.25</v>
      </c>
      <c r="J5" s="3">
        <v>0.66666666666666663</v>
      </c>
      <c r="K5" s="3">
        <v>5.916666666666667</v>
      </c>
    </row>
    <row r="6" spans="1:11">
      <c r="A6" s="12">
        <v>2</v>
      </c>
      <c r="B6" s="12">
        <v>30074</v>
      </c>
      <c r="C6" s="37" t="s">
        <v>3</v>
      </c>
      <c r="D6" s="38" t="s">
        <v>390</v>
      </c>
      <c r="E6" s="39" t="s">
        <v>391</v>
      </c>
      <c r="F6" s="59">
        <v>3</v>
      </c>
      <c r="G6" s="59">
        <v>4</v>
      </c>
      <c r="H6" s="60">
        <f t="shared" si="0"/>
        <v>7</v>
      </c>
      <c r="I6" s="3">
        <v>6</v>
      </c>
      <c r="J6" s="3">
        <v>0.91666666666666663</v>
      </c>
      <c r="K6" s="3">
        <v>6.916666666666667</v>
      </c>
    </row>
    <row r="7" spans="1:11">
      <c r="A7" s="12">
        <v>3</v>
      </c>
      <c r="B7" s="12">
        <v>30079</v>
      </c>
      <c r="C7" s="37" t="s">
        <v>3</v>
      </c>
      <c r="D7" s="38" t="s">
        <v>267</v>
      </c>
      <c r="E7" s="39" t="s">
        <v>392</v>
      </c>
      <c r="F7" s="59">
        <v>4</v>
      </c>
      <c r="G7" s="59">
        <v>5</v>
      </c>
      <c r="H7" s="60">
        <f t="shared" si="0"/>
        <v>9</v>
      </c>
      <c r="I7" s="3">
        <v>4.75</v>
      </c>
      <c r="J7" s="3">
        <v>0.91666666666666663</v>
      </c>
      <c r="K7" s="3">
        <v>5.666666666666667</v>
      </c>
    </row>
    <row r="8" spans="1:11">
      <c r="A8" s="12">
        <v>4</v>
      </c>
      <c r="B8" s="12">
        <v>30106</v>
      </c>
      <c r="C8" s="37" t="s">
        <v>3</v>
      </c>
      <c r="D8" s="38" t="s">
        <v>393</v>
      </c>
      <c r="E8" s="39" t="s">
        <v>394</v>
      </c>
      <c r="F8" s="59">
        <v>5</v>
      </c>
      <c r="G8" s="59">
        <v>4</v>
      </c>
      <c r="H8" s="60">
        <f t="shared" si="0"/>
        <v>9</v>
      </c>
      <c r="I8" s="3">
        <v>4.75</v>
      </c>
      <c r="J8" s="3">
        <v>0.83333333333333337</v>
      </c>
      <c r="K8" s="3">
        <v>5.583333333333333</v>
      </c>
    </row>
    <row r="9" spans="1:11">
      <c r="A9" s="12">
        <v>5</v>
      </c>
      <c r="B9" s="12">
        <v>30112</v>
      </c>
      <c r="C9" s="37" t="s">
        <v>3</v>
      </c>
      <c r="D9" s="38" t="s">
        <v>395</v>
      </c>
      <c r="E9" s="39" t="s">
        <v>396</v>
      </c>
      <c r="F9" s="59">
        <v>4</v>
      </c>
      <c r="G9" s="59">
        <v>3</v>
      </c>
      <c r="H9" s="60">
        <f t="shared" si="0"/>
        <v>7</v>
      </c>
      <c r="I9" s="3">
        <v>5</v>
      </c>
      <c r="J9" s="3">
        <v>0.75</v>
      </c>
      <c r="K9" s="3">
        <v>6</v>
      </c>
    </row>
    <row r="10" spans="1:11">
      <c r="A10" s="12">
        <v>6</v>
      </c>
      <c r="B10" s="12">
        <v>30113</v>
      </c>
      <c r="C10" s="37" t="s">
        <v>3</v>
      </c>
      <c r="D10" s="38" t="s">
        <v>397</v>
      </c>
      <c r="E10" s="39" t="s">
        <v>398</v>
      </c>
      <c r="F10" s="59">
        <v>4</v>
      </c>
      <c r="G10" s="59">
        <v>3</v>
      </c>
      <c r="H10" s="60">
        <f t="shared" si="0"/>
        <v>7</v>
      </c>
      <c r="I10" s="3">
        <v>4.75</v>
      </c>
      <c r="J10" s="3">
        <v>0.5</v>
      </c>
      <c r="K10" s="3">
        <v>6</v>
      </c>
    </row>
    <row r="11" spans="1:11">
      <c r="A11" s="12">
        <v>7</v>
      </c>
      <c r="B11" s="12">
        <v>30155</v>
      </c>
      <c r="C11" s="37" t="s">
        <v>3</v>
      </c>
      <c r="D11" s="38" t="s">
        <v>399</v>
      </c>
      <c r="E11" s="39" t="s">
        <v>400</v>
      </c>
      <c r="F11" s="59">
        <v>5</v>
      </c>
      <c r="G11" s="59">
        <v>4</v>
      </c>
      <c r="H11" s="60">
        <f t="shared" si="0"/>
        <v>9</v>
      </c>
      <c r="I11" s="3">
        <v>5</v>
      </c>
      <c r="J11" s="3">
        <v>1</v>
      </c>
      <c r="K11" s="3">
        <v>6</v>
      </c>
    </row>
    <row r="12" spans="1:11">
      <c r="A12" s="12">
        <v>8</v>
      </c>
      <c r="B12" s="12">
        <v>30183</v>
      </c>
      <c r="C12" s="37" t="s">
        <v>3</v>
      </c>
      <c r="D12" s="38" t="s">
        <v>401</v>
      </c>
      <c r="E12" s="39" t="s">
        <v>402</v>
      </c>
      <c r="F12" s="59">
        <v>4</v>
      </c>
      <c r="G12" s="59">
        <v>3</v>
      </c>
      <c r="H12" s="60">
        <f t="shared" si="0"/>
        <v>7</v>
      </c>
      <c r="I12" s="3">
        <v>5</v>
      </c>
      <c r="J12" s="3">
        <v>1.25</v>
      </c>
      <c r="K12" s="3">
        <v>6</v>
      </c>
    </row>
    <row r="13" spans="1:11">
      <c r="A13" s="12">
        <v>9</v>
      </c>
      <c r="B13" s="12">
        <v>30184</v>
      </c>
      <c r="C13" s="37" t="s">
        <v>3</v>
      </c>
      <c r="D13" s="38" t="s">
        <v>403</v>
      </c>
      <c r="E13" s="39" t="s">
        <v>404</v>
      </c>
      <c r="F13" s="59">
        <v>3</v>
      </c>
      <c r="G13" s="59">
        <v>4</v>
      </c>
      <c r="H13" s="60">
        <f t="shared" si="0"/>
        <v>7</v>
      </c>
      <c r="I13" s="3">
        <v>5</v>
      </c>
      <c r="J13" s="3">
        <v>0.75</v>
      </c>
      <c r="K13" s="3">
        <v>5.5</v>
      </c>
    </row>
    <row r="14" spans="1:11">
      <c r="A14" s="12">
        <v>10</v>
      </c>
      <c r="B14" s="12">
        <v>30218</v>
      </c>
      <c r="C14" s="37" t="s">
        <v>3</v>
      </c>
      <c r="D14" s="38" t="s">
        <v>405</v>
      </c>
      <c r="E14" s="39" t="s">
        <v>406</v>
      </c>
      <c r="F14" s="59">
        <v>4</v>
      </c>
      <c r="G14" s="59">
        <v>5</v>
      </c>
      <c r="H14" s="60">
        <f t="shared" si="0"/>
        <v>9</v>
      </c>
      <c r="I14" s="3">
        <v>5</v>
      </c>
      <c r="J14" s="3">
        <v>0.75</v>
      </c>
      <c r="K14" s="3">
        <v>5.75</v>
      </c>
    </row>
    <row r="15" spans="1:11">
      <c r="A15" s="12">
        <v>11</v>
      </c>
      <c r="B15" s="12">
        <v>30222</v>
      </c>
      <c r="C15" s="37" t="s">
        <v>3</v>
      </c>
      <c r="D15" s="38" t="s">
        <v>407</v>
      </c>
      <c r="E15" s="39" t="s">
        <v>408</v>
      </c>
      <c r="F15" s="59">
        <v>5</v>
      </c>
      <c r="G15" s="59">
        <v>4</v>
      </c>
      <c r="H15" s="60">
        <f t="shared" si="0"/>
        <v>9</v>
      </c>
      <c r="I15" s="3">
        <v>5.75</v>
      </c>
      <c r="J15" s="3">
        <v>0.83333333333333337</v>
      </c>
      <c r="K15" s="3">
        <v>6.583333333333333</v>
      </c>
    </row>
    <row r="16" spans="1:11">
      <c r="A16" s="12">
        <v>12</v>
      </c>
      <c r="B16" s="12">
        <v>30747</v>
      </c>
      <c r="C16" s="37" t="s">
        <v>3</v>
      </c>
      <c r="D16" s="38" t="s">
        <v>409</v>
      </c>
      <c r="E16" s="39" t="s">
        <v>410</v>
      </c>
      <c r="F16" s="59">
        <v>4</v>
      </c>
      <c r="G16" s="59">
        <v>3</v>
      </c>
      <c r="H16" s="60">
        <f t="shared" si="0"/>
        <v>7</v>
      </c>
      <c r="I16" s="3">
        <v>8.75</v>
      </c>
      <c r="J16" s="3">
        <v>1.8333333333333333</v>
      </c>
      <c r="K16" s="3">
        <v>10.583333333333334</v>
      </c>
    </row>
    <row r="17" spans="1:11">
      <c r="A17" s="12">
        <v>13</v>
      </c>
      <c r="B17" s="12">
        <v>31052</v>
      </c>
      <c r="C17" s="37" t="s">
        <v>3</v>
      </c>
      <c r="D17" s="38" t="s">
        <v>411</v>
      </c>
      <c r="E17" s="39" t="s">
        <v>412</v>
      </c>
      <c r="F17" s="59">
        <v>4</v>
      </c>
      <c r="G17" s="59">
        <v>3</v>
      </c>
      <c r="H17" s="60">
        <f t="shared" si="0"/>
        <v>7</v>
      </c>
      <c r="I17" s="3">
        <v>9.875</v>
      </c>
      <c r="J17" s="3">
        <v>1.8333333333333333</v>
      </c>
      <c r="K17" s="3">
        <v>11.708333333333334</v>
      </c>
    </row>
    <row r="18" spans="1:11">
      <c r="A18" s="12">
        <v>14</v>
      </c>
      <c r="B18" s="12">
        <v>31055</v>
      </c>
      <c r="C18" s="37" t="s">
        <v>3</v>
      </c>
      <c r="D18" s="38" t="s">
        <v>413</v>
      </c>
      <c r="E18" s="39" t="s">
        <v>414</v>
      </c>
      <c r="F18" s="59">
        <v>5</v>
      </c>
      <c r="G18" s="59">
        <v>4</v>
      </c>
      <c r="H18" s="60">
        <f t="shared" si="0"/>
        <v>9</v>
      </c>
      <c r="I18" s="3">
        <v>6.75</v>
      </c>
      <c r="J18" s="3">
        <v>0.75</v>
      </c>
      <c r="K18" s="3">
        <v>7.5</v>
      </c>
    </row>
    <row r="19" spans="1:11">
      <c r="A19" s="12">
        <v>15</v>
      </c>
      <c r="B19" s="12">
        <v>31130</v>
      </c>
      <c r="C19" s="37" t="s">
        <v>3</v>
      </c>
      <c r="D19" s="38" t="s">
        <v>415</v>
      </c>
      <c r="E19" s="39" t="s">
        <v>416</v>
      </c>
      <c r="F19" s="59">
        <v>4</v>
      </c>
      <c r="G19" s="59">
        <v>3</v>
      </c>
      <c r="H19" s="60">
        <f t="shared" si="0"/>
        <v>7</v>
      </c>
      <c r="I19" s="3">
        <v>5.75</v>
      </c>
      <c r="J19" s="3">
        <v>0.75</v>
      </c>
      <c r="K19" s="3">
        <v>6.5</v>
      </c>
    </row>
    <row r="20" spans="1:11">
      <c r="A20" s="12">
        <v>16</v>
      </c>
      <c r="B20" s="12">
        <v>31131</v>
      </c>
      <c r="C20" s="37" t="s">
        <v>3</v>
      </c>
      <c r="D20" s="38" t="s">
        <v>417</v>
      </c>
      <c r="E20" s="39" t="s">
        <v>418</v>
      </c>
      <c r="F20" s="59">
        <v>3</v>
      </c>
      <c r="G20" s="59">
        <v>4</v>
      </c>
      <c r="H20" s="60">
        <f t="shared" ref="H20:H31" si="1">F20+G20</f>
        <v>7</v>
      </c>
      <c r="I20" s="3">
        <v>5</v>
      </c>
      <c r="J20" s="3">
        <v>0.91666666666666663</v>
      </c>
      <c r="K20" s="3">
        <v>6</v>
      </c>
    </row>
    <row r="21" spans="1:11">
      <c r="A21" s="12">
        <v>17</v>
      </c>
      <c r="B21" s="12">
        <v>31132</v>
      </c>
      <c r="C21" s="37" t="s">
        <v>3</v>
      </c>
      <c r="D21" s="38" t="s">
        <v>419</v>
      </c>
      <c r="E21" s="39" t="s">
        <v>420</v>
      </c>
      <c r="F21" s="59">
        <v>4</v>
      </c>
      <c r="G21" s="59">
        <v>5</v>
      </c>
      <c r="H21" s="60">
        <f t="shared" si="1"/>
        <v>9</v>
      </c>
      <c r="I21" s="3">
        <v>7.75</v>
      </c>
      <c r="J21" s="3">
        <v>1.0833333333333333</v>
      </c>
      <c r="K21" s="3">
        <v>8.8333333333333339</v>
      </c>
    </row>
    <row r="22" spans="1:11">
      <c r="A22" s="12">
        <v>18</v>
      </c>
      <c r="B22" s="12">
        <v>31133</v>
      </c>
      <c r="C22" s="37" t="s">
        <v>3</v>
      </c>
      <c r="D22" s="38" t="s">
        <v>421</v>
      </c>
      <c r="E22" s="39" t="s">
        <v>422</v>
      </c>
      <c r="F22" s="59">
        <v>5</v>
      </c>
      <c r="G22" s="59">
        <v>4</v>
      </c>
      <c r="H22" s="60">
        <f t="shared" si="1"/>
        <v>9</v>
      </c>
      <c r="I22" s="3">
        <v>6.875</v>
      </c>
      <c r="J22" s="3">
        <v>0.91666666666666663</v>
      </c>
      <c r="K22" s="3">
        <v>7.791666666666667</v>
      </c>
    </row>
    <row r="23" spans="1:11">
      <c r="A23" s="12">
        <v>19</v>
      </c>
      <c r="B23" s="12">
        <v>31134</v>
      </c>
      <c r="C23" s="37" t="s">
        <v>3</v>
      </c>
      <c r="D23" s="38" t="s">
        <v>313</v>
      </c>
      <c r="E23" s="39" t="s">
        <v>423</v>
      </c>
      <c r="F23" s="59">
        <v>4</v>
      </c>
      <c r="G23" s="59">
        <v>3</v>
      </c>
      <c r="H23" s="60">
        <f t="shared" si="1"/>
        <v>7</v>
      </c>
      <c r="I23" s="3">
        <v>6.125</v>
      </c>
      <c r="J23" s="3">
        <v>0.75</v>
      </c>
      <c r="K23" s="3">
        <v>6.875</v>
      </c>
    </row>
    <row r="24" spans="1:11">
      <c r="A24" s="12">
        <v>20</v>
      </c>
      <c r="B24" s="12">
        <v>31135</v>
      </c>
      <c r="C24" s="37" t="s">
        <v>3</v>
      </c>
      <c r="D24" s="38" t="s">
        <v>424</v>
      </c>
      <c r="E24" s="39" t="s">
        <v>425</v>
      </c>
      <c r="F24" s="59">
        <v>4</v>
      </c>
      <c r="G24" s="59">
        <v>3</v>
      </c>
      <c r="H24" s="60">
        <f t="shared" si="1"/>
        <v>7</v>
      </c>
      <c r="I24" s="3">
        <v>5</v>
      </c>
      <c r="J24" s="3">
        <v>0.91666666666666663</v>
      </c>
      <c r="K24" s="3">
        <v>5.916666666666667</v>
      </c>
    </row>
    <row r="25" spans="1:11">
      <c r="A25" s="12">
        <v>21</v>
      </c>
      <c r="B25" s="12">
        <v>31139</v>
      </c>
      <c r="C25" s="37" t="s">
        <v>3</v>
      </c>
      <c r="D25" s="38" t="s">
        <v>426</v>
      </c>
      <c r="E25" s="39" t="s">
        <v>427</v>
      </c>
      <c r="F25" s="59">
        <v>5</v>
      </c>
      <c r="G25" s="59">
        <v>4</v>
      </c>
      <c r="H25" s="60">
        <f t="shared" si="1"/>
        <v>9</v>
      </c>
      <c r="I25" s="3">
        <v>5.75</v>
      </c>
      <c r="J25" s="3">
        <v>0.75</v>
      </c>
      <c r="K25" s="3">
        <v>6.5</v>
      </c>
    </row>
    <row r="26" spans="1:11">
      <c r="A26" s="12">
        <v>22</v>
      </c>
      <c r="B26" s="12">
        <v>32505</v>
      </c>
      <c r="C26" s="37" t="s">
        <v>3</v>
      </c>
      <c r="D26" s="38" t="s">
        <v>428</v>
      </c>
      <c r="E26" s="39" t="s">
        <v>429</v>
      </c>
      <c r="F26" s="59">
        <v>4</v>
      </c>
      <c r="G26" s="59">
        <v>3</v>
      </c>
      <c r="H26" s="60">
        <f t="shared" si="1"/>
        <v>7</v>
      </c>
      <c r="I26" s="3">
        <v>5</v>
      </c>
      <c r="J26" s="3">
        <v>1.3333333333333333</v>
      </c>
      <c r="K26" s="3">
        <v>6.333333333333333</v>
      </c>
    </row>
    <row r="27" spans="1:11">
      <c r="A27" s="12">
        <v>23</v>
      </c>
      <c r="B27" s="12">
        <v>32506</v>
      </c>
      <c r="C27" s="37" t="s">
        <v>3</v>
      </c>
      <c r="D27" s="38" t="s">
        <v>430</v>
      </c>
      <c r="E27" s="39" t="s">
        <v>431</v>
      </c>
      <c r="F27" s="59">
        <v>5</v>
      </c>
      <c r="G27" s="59">
        <v>4</v>
      </c>
      <c r="H27" s="60">
        <f t="shared" si="1"/>
        <v>9</v>
      </c>
      <c r="I27" s="3">
        <v>4.875</v>
      </c>
      <c r="J27" s="3">
        <v>0.83333333333333337</v>
      </c>
      <c r="K27" s="3">
        <v>5.708333333333333</v>
      </c>
    </row>
    <row r="28" spans="1:11">
      <c r="A28" s="12">
        <v>24</v>
      </c>
      <c r="B28" s="12">
        <v>30052</v>
      </c>
      <c r="C28" s="37" t="s">
        <v>50</v>
      </c>
      <c r="D28" s="38" t="s">
        <v>432</v>
      </c>
      <c r="E28" s="39" t="s">
        <v>433</v>
      </c>
      <c r="F28" s="59">
        <v>4</v>
      </c>
      <c r="G28" s="59">
        <v>3</v>
      </c>
      <c r="H28" s="60">
        <f t="shared" si="1"/>
        <v>7</v>
      </c>
      <c r="I28" s="3">
        <v>7.75</v>
      </c>
      <c r="J28" s="3">
        <v>1</v>
      </c>
      <c r="K28" s="3">
        <v>8.75</v>
      </c>
    </row>
    <row r="29" spans="1:11">
      <c r="A29" s="12">
        <v>25</v>
      </c>
      <c r="B29" s="12">
        <v>30057</v>
      </c>
      <c r="C29" s="37" t="s">
        <v>50</v>
      </c>
      <c r="D29" s="38" t="s">
        <v>434</v>
      </c>
      <c r="E29" s="39" t="s">
        <v>435</v>
      </c>
      <c r="F29" s="59">
        <v>4</v>
      </c>
      <c r="G29" s="59">
        <v>3</v>
      </c>
      <c r="H29" s="60">
        <f t="shared" si="1"/>
        <v>7</v>
      </c>
      <c r="I29" s="3">
        <v>8.75</v>
      </c>
      <c r="J29" s="3">
        <v>1</v>
      </c>
      <c r="K29" s="3">
        <v>9.75</v>
      </c>
    </row>
    <row r="30" spans="1:11">
      <c r="A30" s="12">
        <v>26</v>
      </c>
      <c r="B30" s="12">
        <v>30064</v>
      </c>
      <c r="C30" s="37" t="s">
        <v>50</v>
      </c>
      <c r="D30" s="38" t="s">
        <v>436</v>
      </c>
      <c r="E30" s="39" t="s">
        <v>437</v>
      </c>
      <c r="F30" s="59">
        <v>5</v>
      </c>
      <c r="G30" s="59">
        <v>4</v>
      </c>
      <c r="H30" s="60">
        <f t="shared" si="1"/>
        <v>9</v>
      </c>
      <c r="I30" s="3">
        <v>6.75</v>
      </c>
      <c r="J30" s="3">
        <v>1.1666666666666667</v>
      </c>
      <c r="K30" s="3">
        <v>7.916666666666667</v>
      </c>
    </row>
    <row r="31" spans="1:11">
      <c r="A31" s="12">
        <v>27</v>
      </c>
      <c r="B31" s="12">
        <v>30097</v>
      </c>
      <c r="C31" s="37" t="s">
        <v>50</v>
      </c>
      <c r="D31" s="38" t="s">
        <v>438</v>
      </c>
      <c r="E31" s="39" t="s">
        <v>439</v>
      </c>
      <c r="F31" s="59">
        <v>4</v>
      </c>
      <c r="G31" s="59">
        <v>3</v>
      </c>
      <c r="H31" s="60">
        <f t="shared" si="1"/>
        <v>7</v>
      </c>
      <c r="I31" s="3">
        <v>6.75</v>
      </c>
      <c r="J31" s="3">
        <v>1</v>
      </c>
      <c r="K31" s="3">
        <v>7.75</v>
      </c>
    </row>
    <row r="32" spans="1:11">
      <c r="A32" s="12">
        <v>28</v>
      </c>
      <c r="B32" s="12">
        <v>30128</v>
      </c>
      <c r="C32" s="37" t="s">
        <v>50</v>
      </c>
      <c r="D32" s="38" t="s">
        <v>440</v>
      </c>
      <c r="E32" s="39" t="s">
        <v>441</v>
      </c>
      <c r="F32" s="59">
        <v>3</v>
      </c>
      <c r="G32" s="59">
        <v>4</v>
      </c>
      <c r="H32" s="60">
        <f t="shared" ref="H32:H46" si="2">F32+G32</f>
        <v>7</v>
      </c>
      <c r="I32" s="3">
        <v>9.25</v>
      </c>
      <c r="J32" s="3">
        <v>1.6666666666666667</v>
      </c>
      <c r="K32" s="3">
        <v>10.916666666666666</v>
      </c>
    </row>
    <row r="33" spans="1:11">
      <c r="A33" s="12">
        <v>29</v>
      </c>
      <c r="B33" s="12">
        <v>30129</v>
      </c>
      <c r="C33" s="37" t="s">
        <v>50</v>
      </c>
      <c r="D33" s="38" t="s">
        <v>442</v>
      </c>
      <c r="E33" s="39" t="s">
        <v>443</v>
      </c>
      <c r="F33" s="59">
        <v>4</v>
      </c>
      <c r="G33" s="59">
        <v>5</v>
      </c>
      <c r="H33" s="60">
        <f t="shared" si="2"/>
        <v>9</v>
      </c>
      <c r="I33" s="3">
        <v>8.875</v>
      </c>
      <c r="J33" s="3">
        <v>1.6666666666666667</v>
      </c>
      <c r="K33" s="3">
        <v>10.541666666666666</v>
      </c>
    </row>
    <row r="34" spans="1:11">
      <c r="A34" s="12">
        <v>30</v>
      </c>
      <c r="B34" s="12">
        <v>30132</v>
      </c>
      <c r="C34" s="37" t="s">
        <v>50</v>
      </c>
      <c r="D34" s="38" t="s">
        <v>444</v>
      </c>
      <c r="E34" s="39" t="s">
        <v>445</v>
      </c>
      <c r="F34" s="59">
        <v>5</v>
      </c>
      <c r="G34" s="59">
        <v>4</v>
      </c>
      <c r="H34" s="60">
        <f t="shared" si="2"/>
        <v>9</v>
      </c>
      <c r="I34" s="3">
        <v>9.375</v>
      </c>
      <c r="J34" s="3">
        <v>1.1666666666666667</v>
      </c>
      <c r="K34" s="3">
        <v>10</v>
      </c>
    </row>
    <row r="35" spans="1:11">
      <c r="A35" s="12">
        <v>31</v>
      </c>
      <c r="B35" s="12">
        <v>30164</v>
      </c>
      <c r="C35" s="37" t="s">
        <v>50</v>
      </c>
      <c r="D35" s="38" t="s">
        <v>446</v>
      </c>
      <c r="E35" s="39" t="s">
        <v>447</v>
      </c>
      <c r="F35" s="59">
        <v>4</v>
      </c>
      <c r="G35" s="59">
        <v>3</v>
      </c>
      <c r="H35" s="60">
        <f t="shared" si="2"/>
        <v>7</v>
      </c>
      <c r="I35" s="3">
        <v>5.875</v>
      </c>
      <c r="J35" s="3">
        <v>1.3333333333333333</v>
      </c>
      <c r="K35" s="3">
        <v>7.208333333333333</v>
      </c>
    </row>
    <row r="36" spans="1:11">
      <c r="A36" s="12">
        <v>32</v>
      </c>
      <c r="B36" s="12">
        <v>30165</v>
      </c>
      <c r="C36" s="37" t="s">
        <v>50</v>
      </c>
      <c r="D36" s="38" t="s">
        <v>448</v>
      </c>
      <c r="E36" s="39" t="s">
        <v>449</v>
      </c>
      <c r="F36" s="59">
        <v>4</v>
      </c>
      <c r="G36" s="59">
        <v>3</v>
      </c>
      <c r="H36" s="60">
        <f t="shared" si="2"/>
        <v>7</v>
      </c>
      <c r="I36" s="3">
        <v>8.75</v>
      </c>
      <c r="J36" s="3">
        <v>1.1666666666666667</v>
      </c>
      <c r="K36" s="3">
        <v>9.9166666666666661</v>
      </c>
    </row>
    <row r="37" spans="1:11">
      <c r="A37" s="12">
        <v>33</v>
      </c>
      <c r="B37" s="12">
        <v>30196</v>
      </c>
      <c r="C37" s="37" t="s">
        <v>50</v>
      </c>
      <c r="D37" s="38" t="s">
        <v>450</v>
      </c>
      <c r="E37" s="39" t="s">
        <v>451</v>
      </c>
      <c r="F37" s="59">
        <v>5</v>
      </c>
      <c r="G37" s="59">
        <v>4</v>
      </c>
      <c r="H37" s="60">
        <f t="shared" si="2"/>
        <v>9</v>
      </c>
      <c r="I37" s="3">
        <v>8.75</v>
      </c>
      <c r="J37" s="3">
        <v>1.1666666666666667</v>
      </c>
      <c r="K37" s="3">
        <v>9.9166666666666661</v>
      </c>
    </row>
    <row r="38" spans="1:11">
      <c r="A38" s="12">
        <v>34</v>
      </c>
      <c r="B38" s="12">
        <v>30201</v>
      </c>
      <c r="C38" s="37" t="s">
        <v>50</v>
      </c>
      <c r="D38" s="38" t="s">
        <v>452</v>
      </c>
      <c r="E38" s="39" t="s">
        <v>453</v>
      </c>
      <c r="F38" s="59">
        <v>4</v>
      </c>
      <c r="G38" s="59">
        <v>3</v>
      </c>
      <c r="H38" s="60">
        <f t="shared" si="2"/>
        <v>7</v>
      </c>
      <c r="I38" s="3">
        <v>5</v>
      </c>
      <c r="J38" s="3">
        <v>1.25</v>
      </c>
      <c r="K38" s="3">
        <v>6</v>
      </c>
    </row>
    <row r="39" spans="1:11">
      <c r="A39" s="12">
        <v>35</v>
      </c>
      <c r="B39" s="12">
        <v>30204</v>
      </c>
      <c r="C39" s="37" t="s">
        <v>50</v>
      </c>
      <c r="D39" s="38" t="s">
        <v>454</v>
      </c>
      <c r="E39" s="39" t="s">
        <v>455</v>
      </c>
      <c r="F39" s="59">
        <v>4</v>
      </c>
      <c r="G39" s="59">
        <v>3</v>
      </c>
      <c r="H39" s="60">
        <f t="shared" si="2"/>
        <v>7</v>
      </c>
      <c r="I39" s="3">
        <v>7</v>
      </c>
      <c r="J39" s="3">
        <v>1.0833333333333333</v>
      </c>
      <c r="K39" s="3">
        <v>8.0833333333333339</v>
      </c>
    </row>
    <row r="40" spans="1:11">
      <c r="A40" s="12">
        <v>36</v>
      </c>
      <c r="B40" s="12">
        <v>30235</v>
      </c>
      <c r="C40" s="37" t="s">
        <v>50</v>
      </c>
      <c r="D40" s="38" t="s">
        <v>456</v>
      </c>
      <c r="E40" s="39" t="s">
        <v>457</v>
      </c>
      <c r="F40" s="59">
        <v>5</v>
      </c>
      <c r="G40" s="59">
        <v>4</v>
      </c>
      <c r="H40" s="60">
        <f t="shared" si="2"/>
        <v>9</v>
      </c>
      <c r="I40" s="3">
        <v>5.875</v>
      </c>
      <c r="J40" s="3">
        <v>0.66666666666666663</v>
      </c>
      <c r="K40" s="3">
        <v>6.541666666666667</v>
      </c>
    </row>
    <row r="41" spans="1:11">
      <c r="A41" s="12">
        <v>37</v>
      </c>
      <c r="B41" s="12">
        <v>30242</v>
      </c>
      <c r="C41" s="37" t="s">
        <v>50</v>
      </c>
      <c r="D41" s="38" t="s">
        <v>458</v>
      </c>
      <c r="E41" s="39" t="s">
        <v>459</v>
      </c>
      <c r="F41" s="59">
        <v>4</v>
      </c>
      <c r="G41" s="59">
        <v>3</v>
      </c>
      <c r="H41" s="60">
        <f t="shared" si="2"/>
        <v>7</v>
      </c>
      <c r="I41" s="3">
        <v>5</v>
      </c>
      <c r="J41" s="3">
        <v>1.1666666666666667</v>
      </c>
      <c r="K41" s="3">
        <v>6</v>
      </c>
    </row>
    <row r="42" spans="1:11">
      <c r="A42" s="12">
        <v>38</v>
      </c>
      <c r="B42" s="12">
        <v>30753</v>
      </c>
      <c r="C42" s="37" t="s">
        <v>50</v>
      </c>
      <c r="D42" s="38" t="s">
        <v>460</v>
      </c>
      <c r="E42" s="39" t="s">
        <v>461</v>
      </c>
      <c r="F42" s="59">
        <v>5</v>
      </c>
      <c r="G42" s="59">
        <v>4</v>
      </c>
      <c r="H42" s="60">
        <f t="shared" si="2"/>
        <v>9</v>
      </c>
      <c r="I42" s="3">
        <v>5.75</v>
      </c>
      <c r="J42" s="3">
        <v>0.91666666666666663</v>
      </c>
      <c r="K42" s="3">
        <v>6.666666666666667</v>
      </c>
    </row>
    <row r="43" spans="1:11">
      <c r="A43" s="12">
        <v>39</v>
      </c>
      <c r="B43" s="12">
        <v>31140</v>
      </c>
      <c r="C43" s="37" t="s">
        <v>50</v>
      </c>
      <c r="D43" s="38" t="s">
        <v>462</v>
      </c>
      <c r="E43" s="39" t="s">
        <v>463</v>
      </c>
      <c r="F43" s="59">
        <v>4</v>
      </c>
      <c r="G43" s="59">
        <v>3</v>
      </c>
      <c r="H43" s="60">
        <f t="shared" si="2"/>
        <v>7</v>
      </c>
      <c r="I43" s="3">
        <v>7.875</v>
      </c>
      <c r="J43" s="3">
        <v>1</v>
      </c>
      <c r="K43" s="3">
        <v>8.875</v>
      </c>
    </row>
    <row r="44" spans="1:11">
      <c r="A44" s="12">
        <v>40</v>
      </c>
      <c r="B44" s="12">
        <v>31141</v>
      </c>
      <c r="C44" s="37" t="s">
        <v>50</v>
      </c>
      <c r="D44" s="38" t="s">
        <v>464</v>
      </c>
      <c r="E44" s="39" t="s">
        <v>465</v>
      </c>
      <c r="F44" s="59">
        <v>4</v>
      </c>
      <c r="G44" s="59">
        <v>3</v>
      </c>
      <c r="H44" s="60">
        <f t="shared" si="2"/>
        <v>7</v>
      </c>
      <c r="I44" s="3">
        <v>6.75</v>
      </c>
      <c r="J44" s="3">
        <v>1</v>
      </c>
      <c r="K44" s="3">
        <v>7.75</v>
      </c>
    </row>
    <row r="45" spans="1:11">
      <c r="A45" s="12">
        <v>41</v>
      </c>
      <c r="B45" s="12">
        <v>31142</v>
      </c>
      <c r="C45" s="37" t="s">
        <v>50</v>
      </c>
      <c r="D45" s="38" t="s">
        <v>221</v>
      </c>
      <c r="E45" s="39" t="s">
        <v>466</v>
      </c>
      <c r="F45" s="59">
        <v>5</v>
      </c>
      <c r="G45" s="59">
        <v>4</v>
      </c>
      <c r="H45" s="60">
        <f t="shared" si="2"/>
        <v>9</v>
      </c>
      <c r="I45" s="3">
        <v>5.75</v>
      </c>
      <c r="J45" s="3">
        <v>0.58333333333333337</v>
      </c>
      <c r="K45" s="3">
        <v>7</v>
      </c>
    </row>
    <row r="46" spans="1:11">
      <c r="A46" s="12">
        <v>42</v>
      </c>
      <c r="B46" s="12">
        <v>31143</v>
      </c>
      <c r="C46" s="37" t="s">
        <v>50</v>
      </c>
      <c r="D46" s="38" t="s">
        <v>467</v>
      </c>
      <c r="E46" s="39" t="s">
        <v>468</v>
      </c>
      <c r="F46" s="59">
        <v>4</v>
      </c>
      <c r="G46" s="59">
        <v>3</v>
      </c>
      <c r="H46" s="60">
        <f t="shared" si="2"/>
        <v>7</v>
      </c>
      <c r="I46" s="3">
        <v>4.75</v>
      </c>
      <c r="J46" s="3">
        <v>0.5</v>
      </c>
      <c r="K46" s="3">
        <v>6</v>
      </c>
    </row>
    <row r="47" spans="1:11">
      <c r="A47" s="12">
        <v>43</v>
      </c>
      <c r="B47" s="12">
        <v>31144</v>
      </c>
      <c r="C47" s="37" t="s">
        <v>50</v>
      </c>
      <c r="D47" s="38" t="s">
        <v>458</v>
      </c>
      <c r="E47" s="39" t="s">
        <v>469</v>
      </c>
      <c r="F47" s="59">
        <v>3</v>
      </c>
      <c r="G47" s="59">
        <v>4</v>
      </c>
      <c r="H47" s="60">
        <f t="shared" ref="H47:H52" si="3">F47+G47</f>
        <v>7</v>
      </c>
      <c r="I47" s="3">
        <v>5.75</v>
      </c>
      <c r="J47" s="3">
        <v>1</v>
      </c>
      <c r="K47" s="3">
        <v>6.75</v>
      </c>
    </row>
    <row r="48" spans="1:11">
      <c r="A48" s="12">
        <v>44</v>
      </c>
      <c r="B48" s="12">
        <v>31147</v>
      </c>
      <c r="C48" s="37" t="s">
        <v>50</v>
      </c>
      <c r="D48" s="38" t="s">
        <v>470</v>
      </c>
      <c r="E48" s="39" t="s">
        <v>471</v>
      </c>
      <c r="F48" s="59">
        <v>4</v>
      </c>
      <c r="G48" s="59">
        <v>5</v>
      </c>
      <c r="H48" s="60">
        <f t="shared" si="3"/>
        <v>9</v>
      </c>
      <c r="I48" s="3">
        <v>5.75</v>
      </c>
      <c r="J48" s="3">
        <v>0.66666666666666663</v>
      </c>
      <c r="K48" s="3">
        <v>7</v>
      </c>
    </row>
    <row r="49" spans="1:11">
      <c r="A49" s="12">
        <v>45</v>
      </c>
      <c r="B49" s="12">
        <v>31148</v>
      </c>
      <c r="C49" s="37" t="s">
        <v>50</v>
      </c>
      <c r="D49" s="38" t="s">
        <v>285</v>
      </c>
      <c r="E49" s="39" t="s">
        <v>472</v>
      </c>
      <c r="F49" s="59">
        <v>5</v>
      </c>
      <c r="G49" s="59">
        <v>4</v>
      </c>
      <c r="H49" s="60">
        <f t="shared" si="3"/>
        <v>9</v>
      </c>
      <c r="I49" s="3">
        <v>9.375</v>
      </c>
      <c r="J49" s="3">
        <v>0.83333333333333337</v>
      </c>
      <c r="K49" s="3">
        <v>10.208333333333334</v>
      </c>
    </row>
    <row r="50" spans="1:11">
      <c r="A50" s="12">
        <v>46</v>
      </c>
      <c r="B50" s="12">
        <v>31149</v>
      </c>
      <c r="C50" s="37" t="s">
        <v>50</v>
      </c>
      <c r="D50" s="38" t="s">
        <v>473</v>
      </c>
      <c r="E50" s="39" t="s">
        <v>474</v>
      </c>
      <c r="F50" s="59">
        <v>4</v>
      </c>
      <c r="G50" s="59">
        <v>3</v>
      </c>
      <c r="H50" s="60">
        <f t="shared" si="3"/>
        <v>7</v>
      </c>
      <c r="I50" s="3">
        <v>5.75</v>
      </c>
      <c r="J50" s="3">
        <v>0.75</v>
      </c>
      <c r="K50" s="3">
        <v>6.5</v>
      </c>
    </row>
    <row r="51" spans="1:11">
      <c r="A51" s="12">
        <v>47</v>
      </c>
      <c r="B51" s="12">
        <v>31406</v>
      </c>
      <c r="C51" s="37" t="s">
        <v>50</v>
      </c>
      <c r="D51" s="38" t="s">
        <v>475</v>
      </c>
      <c r="E51" s="39" t="s">
        <v>476</v>
      </c>
      <c r="F51" s="59">
        <v>5</v>
      </c>
      <c r="G51" s="59">
        <v>4</v>
      </c>
      <c r="H51" s="60">
        <f t="shared" si="3"/>
        <v>9</v>
      </c>
      <c r="I51" s="3">
        <v>5.75</v>
      </c>
      <c r="J51" s="3">
        <v>1.4166666666666667</v>
      </c>
      <c r="K51" s="3">
        <v>7.166666666666667</v>
      </c>
    </row>
    <row r="52" spans="1:11">
      <c r="A52" s="12">
        <v>48</v>
      </c>
      <c r="B52" s="12">
        <v>32507</v>
      </c>
      <c r="C52" s="37" t="s">
        <v>50</v>
      </c>
      <c r="D52" s="38" t="s">
        <v>477</v>
      </c>
      <c r="E52" s="39" t="s">
        <v>478</v>
      </c>
      <c r="F52" s="59">
        <v>4</v>
      </c>
      <c r="G52" s="59">
        <v>3</v>
      </c>
      <c r="H52" s="60">
        <f t="shared" si="3"/>
        <v>7</v>
      </c>
      <c r="I52" s="3">
        <v>5</v>
      </c>
      <c r="J52" s="3">
        <v>0.66666666666666663</v>
      </c>
      <c r="K52" s="3">
        <v>6</v>
      </c>
    </row>
    <row r="53" spans="1:11">
      <c r="E53" s="56" t="s">
        <v>103</v>
      </c>
      <c r="F53" s="61">
        <f>SUM(F4:F52)</f>
        <v>207</v>
      </c>
      <c r="G53" s="61">
        <f t="shared" ref="G53:H53" si="4">SUM(G4:G52)</f>
        <v>179</v>
      </c>
      <c r="H53" s="61">
        <f t="shared" si="4"/>
        <v>386</v>
      </c>
      <c r="I53" s="3">
        <f>SUM(I4:I52)</f>
        <v>315.75</v>
      </c>
      <c r="J53" s="3">
        <f t="shared" ref="J53:K53" si="5">SUM(J4:J52)</f>
        <v>49.666666666666664</v>
      </c>
      <c r="K53" s="3">
        <f t="shared" si="5"/>
        <v>367.375</v>
      </c>
    </row>
    <row r="54" spans="1:11">
      <c r="E54" s="56" t="s">
        <v>738</v>
      </c>
      <c r="F54" s="61">
        <f>(F53/49)</f>
        <v>4.2244897959183669</v>
      </c>
      <c r="G54" s="61">
        <f>(G53/49)</f>
        <v>3.6530612244897958</v>
      </c>
      <c r="H54" s="61">
        <f>(H53/49)</f>
        <v>7.8775510204081636</v>
      </c>
      <c r="I54" s="3">
        <f>(I53/48)</f>
        <v>6.578125</v>
      </c>
      <c r="J54" s="3">
        <f>(J53/48)</f>
        <v>1.0347222222222221</v>
      </c>
      <c r="K54" s="3">
        <f>(K53/48)</f>
        <v>7.653645833333333</v>
      </c>
    </row>
    <row r="55" spans="1:11">
      <c r="E55" s="56" t="s">
        <v>739</v>
      </c>
      <c r="F55" s="61">
        <f>(F53*100)/240</f>
        <v>86.25</v>
      </c>
      <c r="G55" s="61">
        <f>(G53*100)/240</f>
        <v>74.583333333333329</v>
      </c>
      <c r="H55" s="61">
        <f>(H53*100)/480</f>
        <v>80.416666666666671</v>
      </c>
      <c r="I55" s="3">
        <f>(I53*100)/480</f>
        <v>65.78125</v>
      </c>
      <c r="J55" s="3">
        <f>(J53*100)/96</f>
        <v>51.736111111111107</v>
      </c>
      <c r="K55" s="3">
        <f>(K53*100)/576</f>
        <v>63.780381944444443</v>
      </c>
    </row>
  </sheetData>
  <mergeCells count="5">
    <mergeCell ref="A3:A4"/>
    <mergeCell ref="B3:B4"/>
    <mergeCell ref="C3:E4"/>
    <mergeCell ref="A1:K1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2F8F-7E8C-45ED-BDD0-04DAC840E6DE}">
  <dimension ref="A1:O51"/>
  <sheetViews>
    <sheetView workbookViewId="0">
      <selection activeCell="F3" sqref="F3:H51"/>
    </sheetView>
  </sheetViews>
  <sheetFormatPr defaultRowHeight="20.5"/>
  <cols>
    <col min="1" max="4" width="8.7265625" style="1"/>
    <col min="5" max="5" width="12.36328125" style="1" customWidth="1"/>
    <col min="6" max="6" width="8.7265625" style="1" customWidth="1"/>
    <col min="7" max="7" width="9.6328125" style="1" customWidth="1"/>
    <col min="8" max="8" width="9.81640625" style="1" customWidth="1"/>
    <col min="9" max="16384" width="8.7265625" style="1"/>
  </cols>
  <sheetData>
    <row r="1" spans="1:11">
      <c r="A1" s="74" t="s">
        <v>740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 thickBot="1">
      <c r="A2" s="75" t="s">
        <v>744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" customHeight="1">
      <c r="A3" s="77" t="s">
        <v>0</v>
      </c>
      <c r="B3" s="80" t="s">
        <v>1</v>
      </c>
      <c r="C3" s="77" t="s">
        <v>2</v>
      </c>
      <c r="D3" s="77"/>
      <c r="E3" s="77"/>
      <c r="F3" s="57" t="s">
        <v>749</v>
      </c>
      <c r="G3" s="57" t="s">
        <v>750</v>
      </c>
      <c r="H3" s="57" t="s">
        <v>751</v>
      </c>
      <c r="I3" s="5" t="s">
        <v>479</v>
      </c>
      <c r="J3" s="5" t="s">
        <v>737</v>
      </c>
      <c r="K3" s="5" t="s">
        <v>103</v>
      </c>
    </row>
    <row r="4" spans="1:11" ht="18" customHeight="1" thickBot="1">
      <c r="A4" s="77"/>
      <c r="B4" s="80"/>
      <c r="C4" s="77"/>
      <c r="D4" s="77"/>
      <c r="E4" s="77"/>
      <c r="F4" s="58">
        <v>5</v>
      </c>
      <c r="G4" s="58">
        <v>5</v>
      </c>
      <c r="H4" s="58">
        <v>10</v>
      </c>
      <c r="I4" s="4">
        <v>10</v>
      </c>
      <c r="J4" s="4">
        <v>2</v>
      </c>
      <c r="K4" s="4">
        <v>12</v>
      </c>
    </row>
    <row r="5" spans="1:11">
      <c r="A5" s="42">
        <v>1</v>
      </c>
      <c r="B5" s="42">
        <v>29879</v>
      </c>
      <c r="C5" s="43" t="s">
        <v>3</v>
      </c>
      <c r="D5" s="44" t="s">
        <v>480</v>
      </c>
      <c r="E5" s="45" t="s">
        <v>481</v>
      </c>
      <c r="F5" s="62">
        <v>5</v>
      </c>
      <c r="G5" s="62">
        <v>4</v>
      </c>
      <c r="H5" s="62">
        <f>F5+G5</f>
        <v>9</v>
      </c>
      <c r="I5" s="3">
        <v>9.875</v>
      </c>
      <c r="J5" s="3">
        <v>1.8333333333333333</v>
      </c>
      <c r="K5" s="3">
        <v>11.708333333333334</v>
      </c>
    </row>
    <row r="6" spans="1:11">
      <c r="A6" s="42">
        <v>2</v>
      </c>
      <c r="B6" s="42">
        <v>30038</v>
      </c>
      <c r="C6" s="43" t="s">
        <v>3</v>
      </c>
      <c r="D6" s="44" t="s">
        <v>482</v>
      </c>
      <c r="E6" s="45" t="s">
        <v>483</v>
      </c>
      <c r="F6" s="62">
        <v>5</v>
      </c>
      <c r="G6" s="62">
        <v>4</v>
      </c>
      <c r="H6" s="62">
        <f t="shared" ref="H6:H48" si="0">F6+G6</f>
        <v>9</v>
      </c>
      <c r="I6" s="3">
        <v>10</v>
      </c>
      <c r="J6" s="3">
        <v>2</v>
      </c>
      <c r="K6" s="3">
        <v>12</v>
      </c>
    </row>
    <row r="7" spans="1:11">
      <c r="A7" s="42">
        <v>3</v>
      </c>
      <c r="B7" s="42">
        <v>30039</v>
      </c>
      <c r="C7" s="43" t="s">
        <v>3</v>
      </c>
      <c r="D7" s="44" t="s">
        <v>484</v>
      </c>
      <c r="E7" s="45" t="s">
        <v>485</v>
      </c>
      <c r="F7" s="62">
        <v>4</v>
      </c>
      <c r="G7" s="62">
        <v>5</v>
      </c>
      <c r="H7" s="62">
        <f t="shared" si="0"/>
        <v>9</v>
      </c>
      <c r="I7" s="3">
        <v>9.875</v>
      </c>
      <c r="J7" s="3">
        <v>2</v>
      </c>
      <c r="K7" s="3">
        <v>11.875</v>
      </c>
    </row>
    <row r="8" spans="1:11">
      <c r="A8" s="42">
        <v>4</v>
      </c>
      <c r="B8" s="42">
        <v>30045</v>
      </c>
      <c r="C8" s="43" t="s">
        <v>3</v>
      </c>
      <c r="D8" s="44" t="s">
        <v>486</v>
      </c>
      <c r="E8" s="45" t="s">
        <v>487</v>
      </c>
      <c r="F8" s="62">
        <v>4</v>
      </c>
      <c r="G8" s="62">
        <v>4</v>
      </c>
      <c r="H8" s="62">
        <f t="shared" si="0"/>
        <v>8</v>
      </c>
      <c r="I8" s="3">
        <v>8</v>
      </c>
      <c r="J8" s="3">
        <v>1.8333333333333333</v>
      </c>
      <c r="K8" s="3">
        <v>9.8333333333333339</v>
      </c>
    </row>
    <row r="9" spans="1:11">
      <c r="A9" s="42">
        <v>5</v>
      </c>
      <c r="B9" s="42">
        <v>30070</v>
      </c>
      <c r="C9" s="43" t="s">
        <v>3</v>
      </c>
      <c r="D9" s="44" t="s">
        <v>221</v>
      </c>
      <c r="E9" s="45" t="s">
        <v>488</v>
      </c>
      <c r="F9" s="62">
        <v>5</v>
      </c>
      <c r="G9" s="62">
        <v>5</v>
      </c>
      <c r="H9" s="62">
        <f t="shared" si="0"/>
        <v>10</v>
      </c>
      <c r="I9" s="3">
        <v>9.125</v>
      </c>
      <c r="J9" s="3">
        <v>1.6666666666666667</v>
      </c>
      <c r="K9" s="3">
        <v>10.791666666666666</v>
      </c>
    </row>
    <row r="10" spans="1:11">
      <c r="A10" s="42">
        <v>6</v>
      </c>
      <c r="B10" s="42">
        <v>30075</v>
      </c>
      <c r="C10" s="43" t="s">
        <v>3</v>
      </c>
      <c r="D10" s="44" t="s">
        <v>338</v>
      </c>
      <c r="E10" s="45" t="s">
        <v>489</v>
      </c>
      <c r="F10" s="62">
        <v>4</v>
      </c>
      <c r="G10" s="62">
        <v>4</v>
      </c>
      <c r="H10" s="62">
        <f t="shared" si="0"/>
        <v>8</v>
      </c>
      <c r="I10" s="3">
        <v>7.375</v>
      </c>
      <c r="J10" s="3">
        <v>1.5</v>
      </c>
      <c r="K10" s="3">
        <v>8.875</v>
      </c>
    </row>
    <row r="11" spans="1:11">
      <c r="A11" s="42">
        <v>7</v>
      </c>
      <c r="B11" s="42">
        <v>30080</v>
      </c>
      <c r="C11" s="43" t="s">
        <v>3</v>
      </c>
      <c r="D11" s="44" t="s">
        <v>490</v>
      </c>
      <c r="E11" s="45" t="s">
        <v>491</v>
      </c>
      <c r="F11" s="62">
        <v>4</v>
      </c>
      <c r="G11" s="62">
        <v>5</v>
      </c>
      <c r="H11" s="62">
        <f t="shared" si="0"/>
        <v>9</v>
      </c>
      <c r="I11" s="3">
        <v>7</v>
      </c>
      <c r="J11" s="3">
        <v>1</v>
      </c>
      <c r="K11" s="3">
        <v>8</v>
      </c>
    </row>
    <row r="12" spans="1:11">
      <c r="A12" s="42">
        <v>8</v>
      </c>
      <c r="B12" s="42">
        <v>30145</v>
      </c>
      <c r="C12" s="43" t="s">
        <v>3</v>
      </c>
      <c r="D12" s="44" t="s">
        <v>492</v>
      </c>
      <c r="E12" s="45" t="s">
        <v>483</v>
      </c>
      <c r="F12" s="62">
        <v>5</v>
      </c>
      <c r="G12" s="62">
        <v>5</v>
      </c>
      <c r="H12" s="62">
        <f t="shared" si="0"/>
        <v>10</v>
      </c>
      <c r="I12" s="3">
        <v>9.625</v>
      </c>
      <c r="J12" s="3">
        <v>1.5833333333333333</v>
      </c>
      <c r="K12" s="3">
        <v>12</v>
      </c>
    </row>
    <row r="13" spans="1:11">
      <c r="A13" s="42">
        <v>9</v>
      </c>
      <c r="B13" s="42">
        <v>30153</v>
      </c>
      <c r="C13" s="43" t="s">
        <v>3</v>
      </c>
      <c r="D13" s="44" t="s">
        <v>215</v>
      </c>
      <c r="E13" s="45" t="s">
        <v>493</v>
      </c>
      <c r="F13" s="62">
        <v>4</v>
      </c>
      <c r="G13" s="62">
        <v>5</v>
      </c>
      <c r="H13" s="62">
        <f t="shared" si="0"/>
        <v>9</v>
      </c>
      <c r="I13" s="3">
        <v>8.75</v>
      </c>
      <c r="J13" s="3">
        <v>1.5</v>
      </c>
      <c r="K13" s="3">
        <v>11</v>
      </c>
    </row>
    <row r="14" spans="1:11">
      <c r="A14" s="42">
        <v>10</v>
      </c>
      <c r="B14" s="42">
        <v>30158</v>
      </c>
      <c r="C14" s="43" t="s">
        <v>3</v>
      </c>
      <c r="D14" s="44" t="s">
        <v>141</v>
      </c>
      <c r="E14" s="45" t="s">
        <v>494</v>
      </c>
      <c r="F14" s="62">
        <v>5</v>
      </c>
      <c r="G14" s="62">
        <v>5</v>
      </c>
      <c r="H14" s="62">
        <f t="shared" si="0"/>
        <v>10</v>
      </c>
      <c r="I14" s="3">
        <v>10</v>
      </c>
      <c r="J14" s="3">
        <v>2</v>
      </c>
      <c r="K14" s="3">
        <v>12</v>
      </c>
    </row>
    <row r="15" spans="1:11">
      <c r="A15" s="42">
        <v>11</v>
      </c>
      <c r="B15" s="42">
        <v>30188</v>
      </c>
      <c r="C15" s="43" t="s">
        <v>3</v>
      </c>
      <c r="D15" s="44" t="s">
        <v>495</v>
      </c>
      <c r="E15" s="45" t="s">
        <v>496</v>
      </c>
      <c r="F15" s="62">
        <v>5</v>
      </c>
      <c r="G15" s="62">
        <v>5</v>
      </c>
      <c r="H15" s="62">
        <f t="shared" si="0"/>
        <v>10</v>
      </c>
      <c r="I15" s="3">
        <v>9.375</v>
      </c>
      <c r="J15" s="3">
        <v>1.1666666666666667</v>
      </c>
      <c r="K15" s="3">
        <v>10</v>
      </c>
    </row>
    <row r="16" spans="1:11">
      <c r="A16" s="42">
        <v>12</v>
      </c>
      <c r="B16" s="42">
        <v>30226</v>
      </c>
      <c r="C16" s="43" t="s">
        <v>3</v>
      </c>
      <c r="D16" s="44" t="s">
        <v>497</v>
      </c>
      <c r="E16" s="45" t="s">
        <v>498</v>
      </c>
      <c r="F16" s="62">
        <v>5</v>
      </c>
      <c r="G16" s="62">
        <v>5</v>
      </c>
      <c r="H16" s="62">
        <f t="shared" si="0"/>
        <v>10</v>
      </c>
      <c r="I16" s="3">
        <v>9.875</v>
      </c>
      <c r="J16" s="3">
        <v>2</v>
      </c>
      <c r="K16" s="3">
        <v>11.875</v>
      </c>
    </row>
    <row r="17" spans="1:11">
      <c r="A17" s="42">
        <v>13</v>
      </c>
      <c r="B17" s="42">
        <v>31054</v>
      </c>
      <c r="C17" s="43" t="s">
        <v>3</v>
      </c>
      <c r="D17" s="44" t="s">
        <v>499</v>
      </c>
      <c r="E17" s="45" t="s">
        <v>500</v>
      </c>
      <c r="F17" s="62">
        <v>4</v>
      </c>
      <c r="G17" s="62">
        <v>5</v>
      </c>
      <c r="H17" s="62">
        <f t="shared" si="0"/>
        <v>9</v>
      </c>
      <c r="I17" s="3">
        <v>9.125</v>
      </c>
      <c r="J17" s="3">
        <v>1.1666666666666667</v>
      </c>
      <c r="K17" s="3">
        <v>10.291666666666666</v>
      </c>
    </row>
    <row r="18" spans="1:11">
      <c r="A18" s="42">
        <v>14</v>
      </c>
      <c r="B18" s="42">
        <v>31093</v>
      </c>
      <c r="C18" s="43" t="s">
        <v>3</v>
      </c>
      <c r="D18" s="44" t="s">
        <v>122</v>
      </c>
      <c r="E18" s="45" t="s">
        <v>501</v>
      </c>
      <c r="F18" s="62">
        <v>5</v>
      </c>
      <c r="G18" s="62">
        <v>5</v>
      </c>
      <c r="H18" s="62">
        <f t="shared" si="0"/>
        <v>10</v>
      </c>
      <c r="I18" s="3">
        <v>8.375</v>
      </c>
      <c r="J18" s="3">
        <v>1.3333333333333333</v>
      </c>
      <c r="K18" s="3">
        <v>9</v>
      </c>
    </row>
    <row r="19" spans="1:11">
      <c r="A19" s="42">
        <v>15</v>
      </c>
      <c r="B19" s="42">
        <v>31112</v>
      </c>
      <c r="C19" s="43" t="s">
        <v>3</v>
      </c>
      <c r="D19" s="44" t="s">
        <v>502</v>
      </c>
      <c r="E19" s="45" t="s">
        <v>503</v>
      </c>
      <c r="F19" s="62">
        <v>5</v>
      </c>
      <c r="G19" s="62">
        <v>5</v>
      </c>
      <c r="H19" s="62">
        <f t="shared" si="0"/>
        <v>10</v>
      </c>
      <c r="I19" s="3">
        <v>9</v>
      </c>
      <c r="J19" s="3">
        <v>0.83333333333333337</v>
      </c>
      <c r="K19" s="3">
        <v>9.8333333333333339</v>
      </c>
    </row>
    <row r="20" spans="1:11">
      <c r="A20" s="42">
        <v>16</v>
      </c>
      <c r="B20" s="42">
        <v>31138</v>
      </c>
      <c r="C20" s="43" t="s">
        <v>3</v>
      </c>
      <c r="D20" s="44" t="s">
        <v>504</v>
      </c>
      <c r="E20" s="45" t="s">
        <v>505</v>
      </c>
      <c r="F20" s="62">
        <v>4</v>
      </c>
      <c r="G20" s="62">
        <v>4</v>
      </c>
      <c r="H20" s="62">
        <f t="shared" si="0"/>
        <v>8</v>
      </c>
      <c r="I20" s="3">
        <v>9.125</v>
      </c>
      <c r="J20" s="3">
        <v>1.5</v>
      </c>
      <c r="K20" s="3">
        <v>10.625</v>
      </c>
    </row>
    <row r="21" spans="1:11">
      <c r="A21" s="42">
        <v>17</v>
      </c>
      <c r="B21" s="42">
        <v>31173</v>
      </c>
      <c r="C21" s="43" t="s">
        <v>3</v>
      </c>
      <c r="D21" s="44" t="s">
        <v>506</v>
      </c>
      <c r="E21" s="45" t="s">
        <v>507</v>
      </c>
      <c r="F21" s="62">
        <v>4</v>
      </c>
      <c r="G21" s="62">
        <v>5</v>
      </c>
      <c r="H21" s="62">
        <f t="shared" si="0"/>
        <v>9</v>
      </c>
      <c r="I21" s="3">
        <v>7.25</v>
      </c>
      <c r="J21" s="3">
        <v>1.9166666666666667</v>
      </c>
      <c r="K21" s="3">
        <v>9.1666666666666661</v>
      </c>
    </row>
    <row r="22" spans="1:11">
      <c r="A22" s="42">
        <v>18</v>
      </c>
      <c r="B22" s="42">
        <v>32090</v>
      </c>
      <c r="C22" s="43" t="s">
        <v>3</v>
      </c>
      <c r="D22" s="44" t="s">
        <v>508</v>
      </c>
      <c r="E22" s="45" t="s">
        <v>509</v>
      </c>
      <c r="F22" s="62">
        <v>5</v>
      </c>
      <c r="G22" s="62">
        <v>5</v>
      </c>
      <c r="H22" s="62">
        <f t="shared" si="0"/>
        <v>10</v>
      </c>
      <c r="I22" s="3">
        <v>9.375</v>
      </c>
      <c r="J22" s="3">
        <v>1.6666666666666667</v>
      </c>
      <c r="K22" s="3">
        <v>11.041666666666666</v>
      </c>
    </row>
    <row r="23" spans="1:11">
      <c r="A23" s="42">
        <v>19</v>
      </c>
      <c r="B23" s="42">
        <v>32097</v>
      </c>
      <c r="C23" s="43" t="s">
        <v>3</v>
      </c>
      <c r="D23" s="44" t="s">
        <v>510</v>
      </c>
      <c r="E23" s="45" t="s">
        <v>511</v>
      </c>
      <c r="F23" s="62">
        <v>4</v>
      </c>
      <c r="G23" s="62">
        <v>5</v>
      </c>
      <c r="H23" s="62">
        <f t="shared" si="0"/>
        <v>9</v>
      </c>
      <c r="I23" s="3">
        <v>6.75</v>
      </c>
      <c r="J23" s="3">
        <v>1.1666666666666667</v>
      </c>
      <c r="K23" s="3">
        <v>7.916666666666667</v>
      </c>
    </row>
    <row r="24" spans="1:11">
      <c r="A24" s="42">
        <v>20</v>
      </c>
      <c r="B24" s="42">
        <v>30087</v>
      </c>
      <c r="C24" s="43" t="s">
        <v>50</v>
      </c>
      <c r="D24" s="44" t="s">
        <v>512</v>
      </c>
      <c r="E24" s="45" t="s">
        <v>513</v>
      </c>
      <c r="F24" s="62">
        <v>5</v>
      </c>
      <c r="G24" s="62">
        <v>5</v>
      </c>
      <c r="H24" s="62">
        <f t="shared" si="0"/>
        <v>10</v>
      </c>
      <c r="I24" s="3">
        <v>10</v>
      </c>
      <c r="J24" s="3">
        <v>2</v>
      </c>
      <c r="K24" s="3">
        <v>12</v>
      </c>
    </row>
    <row r="25" spans="1:11">
      <c r="A25" s="42">
        <v>21</v>
      </c>
      <c r="B25" s="42">
        <v>30120</v>
      </c>
      <c r="C25" s="43" t="s">
        <v>50</v>
      </c>
      <c r="D25" s="44" t="s">
        <v>514</v>
      </c>
      <c r="E25" s="45" t="s">
        <v>17</v>
      </c>
      <c r="F25" s="62">
        <v>5</v>
      </c>
      <c r="G25" s="62">
        <v>5</v>
      </c>
      <c r="H25" s="62">
        <f t="shared" si="0"/>
        <v>10</v>
      </c>
      <c r="I25" s="3">
        <v>9.875</v>
      </c>
      <c r="J25" s="3">
        <v>1.8333333333333333</v>
      </c>
      <c r="K25" s="3">
        <v>11.708333333333334</v>
      </c>
    </row>
    <row r="26" spans="1:11">
      <c r="A26" s="42">
        <v>22</v>
      </c>
      <c r="B26" s="42">
        <v>30162</v>
      </c>
      <c r="C26" s="43" t="s">
        <v>50</v>
      </c>
      <c r="D26" s="44" t="s">
        <v>515</v>
      </c>
      <c r="E26" s="45" t="s">
        <v>516</v>
      </c>
      <c r="F26" s="62">
        <v>5</v>
      </c>
      <c r="G26" s="62">
        <v>4</v>
      </c>
      <c r="H26" s="62">
        <f t="shared" si="0"/>
        <v>9</v>
      </c>
      <c r="I26" s="3">
        <v>9.25</v>
      </c>
      <c r="J26" s="3">
        <v>1.6666666666666667</v>
      </c>
      <c r="K26" s="3">
        <v>10.916666666666666</v>
      </c>
    </row>
    <row r="27" spans="1:11">
      <c r="A27" s="42">
        <v>23</v>
      </c>
      <c r="B27" s="42">
        <v>30169</v>
      </c>
      <c r="C27" s="43" t="s">
        <v>50</v>
      </c>
      <c r="D27" s="44" t="s">
        <v>517</v>
      </c>
      <c r="E27" s="45" t="s">
        <v>518</v>
      </c>
      <c r="F27" s="62">
        <v>4</v>
      </c>
      <c r="G27" s="62">
        <v>5</v>
      </c>
      <c r="H27" s="62">
        <f t="shared" si="0"/>
        <v>9</v>
      </c>
      <c r="I27" s="3">
        <v>8.25</v>
      </c>
      <c r="J27" s="3">
        <v>1.6666666666666667</v>
      </c>
      <c r="K27" s="3">
        <v>9.9166666666666661</v>
      </c>
    </row>
    <row r="28" spans="1:11">
      <c r="A28" s="42">
        <v>24</v>
      </c>
      <c r="B28" s="42">
        <v>30198</v>
      </c>
      <c r="C28" s="43" t="s">
        <v>50</v>
      </c>
      <c r="D28" s="44" t="s">
        <v>519</v>
      </c>
      <c r="E28" s="45" t="s">
        <v>520</v>
      </c>
      <c r="F28" s="62">
        <v>5</v>
      </c>
      <c r="G28" s="62">
        <v>5</v>
      </c>
      <c r="H28" s="62">
        <f t="shared" si="0"/>
        <v>10</v>
      </c>
      <c r="I28" s="3">
        <v>9.625</v>
      </c>
      <c r="J28" s="3">
        <v>1.6666666666666667</v>
      </c>
      <c r="K28" s="3">
        <v>12</v>
      </c>
    </row>
    <row r="29" spans="1:11">
      <c r="A29" s="42">
        <v>25</v>
      </c>
      <c r="B29" s="42">
        <v>30237</v>
      </c>
      <c r="C29" s="43" t="s">
        <v>50</v>
      </c>
      <c r="D29" s="44" t="s">
        <v>521</v>
      </c>
      <c r="E29" s="45" t="s">
        <v>522</v>
      </c>
      <c r="F29" s="62">
        <v>4</v>
      </c>
      <c r="G29" s="62">
        <v>5</v>
      </c>
      <c r="H29" s="62">
        <f t="shared" si="0"/>
        <v>9</v>
      </c>
      <c r="I29" s="3">
        <v>9.625</v>
      </c>
      <c r="J29" s="3">
        <v>1.6666666666666667</v>
      </c>
      <c r="K29" s="3">
        <v>12</v>
      </c>
    </row>
    <row r="30" spans="1:11">
      <c r="A30" s="42">
        <v>26</v>
      </c>
      <c r="B30" s="42">
        <v>30240</v>
      </c>
      <c r="C30" s="43" t="s">
        <v>50</v>
      </c>
      <c r="D30" s="44" t="s">
        <v>523</v>
      </c>
      <c r="E30" s="45" t="s">
        <v>524</v>
      </c>
      <c r="F30" s="62">
        <v>5</v>
      </c>
      <c r="G30" s="62">
        <v>5</v>
      </c>
      <c r="H30" s="62">
        <f t="shared" si="0"/>
        <v>10</v>
      </c>
      <c r="I30" s="3">
        <v>9.5</v>
      </c>
      <c r="J30" s="3">
        <v>2</v>
      </c>
      <c r="K30" s="3">
        <v>11.5</v>
      </c>
    </row>
    <row r="31" spans="1:11">
      <c r="A31" s="42">
        <v>27</v>
      </c>
      <c r="B31" s="42">
        <v>30241</v>
      </c>
      <c r="C31" s="43" t="s">
        <v>50</v>
      </c>
      <c r="D31" s="44" t="s">
        <v>525</v>
      </c>
      <c r="E31" s="45" t="s">
        <v>526</v>
      </c>
      <c r="F31" s="62">
        <v>4</v>
      </c>
      <c r="G31" s="62">
        <v>5</v>
      </c>
      <c r="H31" s="62">
        <f t="shared" si="0"/>
        <v>9</v>
      </c>
      <c r="I31" s="3">
        <v>9.875</v>
      </c>
      <c r="J31" s="3">
        <v>1.8333333333333333</v>
      </c>
      <c r="K31" s="3">
        <v>11.708333333333334</v>
      </c>
    </row>
    <row r="32" spans="1:11">
      <c r="A32" s="42">
        <v>28</v>
      </c>
      <c r="B32" s="42">
        <v>30245</v>
      </c>
      <c r="C32" s="43" t="s">
        <v>50</v>
      </c>
      <c r="D32" s="44" t="s">
        <v>527</v>
      </c>
      <c r="E32" s="45" t="s">
        <v>528</v>
      </c>
      <c r="F32" s="62">
        <v>5</v>
      </c>
      <c r="G32" s="62">
        <v>4</v>
      </c>
      <c r="H32" s="62">
        <f t="shared" si="0"/>
        <v>9</v>
      </c>
      <c r="I32" s="3">
        <v>9.375</v>
      </c>
      <c r="J32" s="3">
        <v>1.8333333333333333</v>
      </c>
      <c r="K32" s="3">
        <v>11.208333333333334</v>
      </c>
    </row>
    <row r="33" spans="1:11">
      <c r="A33" s="42">
        <v>29</v>
      </c>
      <c r="B33" s="42">
        <v>30566</v>
      </c>
      <c r="C33" s="43" t="s">
        <v>50</v>
      </c>
      <c r="D33" s="44" t="s">
        <v>529</v>
      </c>
      <c r="E33" s="45" t="s">
        <v>530</v>
      </c>
      <c r="F33" s="62">
        <v>5</v>
      </c>
      <c r="G33" s="62">
        <v>5</v>
      </c>
      <c r="H33" s="62">
        <f t="shared" si="0"/>
        <v>10</v>
      </c>
      <c r="I33" s="3">
        <v>9.625</v>
      </c>
      <c r="J33" s="3">
        <v>2</v>
      </c>
      <c r="K33" s="3">
        <v>11.625</v>
      </c>
    </row>
    <row r="34" spans="1:11">
      <c r="A34" s="42">
        <v>30</v>
      </c>
      <c r="B34" s="42">
        <v>31012</v>
      </c>
      <c r="C34" s="43" t="s">
        <v>50</v>
      </c>
      <c r="D34" s="44" t="s">
        <v>531</v>
      </c>
      <c r="E34" s="45" t="s">
        <v>532</v>
      </c>
      <c r="F34" s="62">
        <v>5</v>
      </c>
      <c r="G34" s="62">
        <v>5</v>
      </c>
      <c r="H34" s="62">
        <f t="shared" si="0"/>
        <v>10</v>
      </c>
      <c r="I34" s="3">
        <v>9.125</v>
      </c>
      <c r="J34" s="3">
        <v>2</v>
      </c>
      <c r="K34" s="3">
        <v>11.125</v>
      </c>
    </row>
    <row r="35" spans="1:11">
      <c r="A35" s="42">
        <v>31</v>
      </c>
      <c r="B35" s="42">
        <v>31061</v>
      </c>
      <c r="C35" s="43" t="s">
        <v>50</v>
      </c>
      <c r="D35" s="44" t="s">
        <v>533</v>
      </c>
      <c r="E35" s="45" t="s">
        <v>534</v>
      </c>
      <c r="F35" s="62">
        <v>5</v>
      </c>
      <c r="G35" s="62">
        <v>5</v>
      </c>
      <c r="H35" s="62">
        <f t="shared" si="0"/>
        <v>10</v>
      </c>
      <c r="I35" s="3">
        <v>9.125</v>
      </c>
      <c r="J35" s="3">
        <v>1.5</v>
      </c>
      <c r="K35" s="3">
        <v>10.625</v>
      </c>
    </row>
    <row r="36" spans="1:11">
      <c r="A36" s="42">
        <v>32</v>
      </c>
      <c r="B36" s="42">
        <v>31062</v>
      </c>
      <c r="C36" s="43" t="s">
        <v>50</v>
      </c>
      <c r="D36" s="44" t="s">
        <v>535</v>
      </c>
      <c r="E36" s="45" t="s">
        <v>536</v>
      </c>
      <c r="F36" s="62">
        <v>5</v>
      </c>
      <c r="G36" s="62">
        <v>5</v>
      </c>
      <c r="H36" s="62">
        <f t="shared" si="0"/>
        <v>10</v>
      </c>
      <c r="I36" s="3">
        <v>9.75</v>
      </c>
      <c r="J36" s="3">
        <v>1.5</v>
      </c>
      <c r="K36" s="3">
        <v>12</v>
      </c>
    </row>
    <row r="37" spans="1:11">
      <c r="A37" s="42">
        <v>33</v>
      </c>
      <c r="B37" s="42">
        <v>31082</v>
      </c>
      <c r="C37" s="43" t="s">
        <v>50</v>
      </c>
      <c r="D37" s="44" t="s">
        <v>537</v>
      </c>
      <c r="E37" s="45" t="s">
        <v>538</v>
      </c>
      <c r="F37" s="62">
        <v>5</v>
      </c>
      <c r="G37" s="62">
        <v>5</v>
      </c>
      <c r="H37" s="62">
        <f t="shared" si="0"/>
        <v>10</v>
      </c>
      <c r="I37" s="3">
        <v>10</v>
      </c>
      <c r="J37" s="3">
        <v>1.6666666666666667</v>
      </c>
      <c r="K37" s="3">
        <v>11.666666666666666</v>
      </c>
    </row>
    <row r="38" spans="1:11">
      <c r="A38" s="42">
        <v>34</v>
      </c>
      <c r="B38" s="42">
        <v>31084</v>
      </c>
      <c r="C38" s="43" t="s">
        <v>50</v>
      </c>
      <c r="D38" s="44" t="s">
        <v>539</v>
      </c>
      <c r="E38" s="45" t="s">
        <v>540</v>
      </c>
      <c r="F38" s="62">
        <v>5</v>
      </c>
      <c r="G38" s="62">
        <v>5</v>
      </c>
      <c r="H38" s="62">
        <f t="shared" si="0"/>
        <v>10</v>
      </c>
      <c r="I38" s="3">
        <v>9.625</v>
      </c>
      <c r="J38" s="3">
        <v>2</v>
      </c>
      <c r="K38" s="3">
        <v>11.625</v>
      </c>
    </row>
    <row r="39" spans="1:11">
      <c r="A39" s="42">
        <v>35</v>
      </c>
      <c r="B39" s="42">
        <v>31124</v>
      </c>
      <c r="C39" s="43" t="s">
        <v>50</v>
      </c>
      <c r="D39" s="44" t="s">
        <v>541</v>
      </c>
      <c r="E39" s="45" t="s">
        <v>542</v>
      </c>
      <c r="F39" s="62">
        <v>5</v>
      </c>
      <c r="G39" s="62">
        <v>4</v>
      </c>
      <c r="H39" s="62">
        <f t="shared" si="0"/>
        <v>9</v>
      </c>
      <c r="I39" s="3">
        <v>9.5</v>
      </c>
      <c r="J39" s="3">
        <v>1.8333333333333333</v>
      </c>
      <c r="K39" s="3">
        <v>12</v>
      </c>
    </row>
    <row r="40" spans="1:11">
      <c r="A40" s="42">
        <v>36</v>
      </c>
      <c r="B40" s="42">
        <v>31125</v>
      </c>
      <c r="C40" s="43" t="s">
        <v>50</v>
      </c>
      <c r="D40" s="44" t="s">
        <v>543</v>
      </c>
      <c r="E40" s="45" t="s">
        <v>544</v>
      </c>
      <c r="F40" s="62">
        <v>4</v>
      </c>
      <c r="G40" s="62">
        <v>5</v>
      </c>
      <c r="H40" s="62">
        <f t="shared" si="0"/>
        <v>9</v>
      </c>
      <c r="I40" s="3">
        <v>9</v>
      </c>
      <c r="J40" s="3">
        <v>2</v>
      </c>
      <c r="K40" s="3">
        <v>11</v>
      </c>
    </row>
    <row r="41" spans="1:11">
      <c r="A41" s="42">
        <v>37</v>
      </c>
      <c r="B41" s="42">
        <v>31145</v>
      </c>
      <c r="C41" s="43" t="s">
        <v>50</v>
      </c>
      <c r="D41" s="44" t="s">
        <v>545</v>
      </c>
      <c r="E41" s="45" t="s">
        <v>546</v>
      </c>
      <c r="F41" s="62">
        <v>5</v>
      </c>
      <c r="G41" s="62">
        <v>5</v>
      </c>
      <c r="H41" s="62">
        <f t="shared" si="0"/>
        <v>10</v>
      </c>
      <c r="I41" s="3">
        <v>8.875</v>
      </c>
      <c r="J41" s="3">
        <v>1.5</v>
      </c>
      <c r="K41" s="3">
        <v>11</v>
      </c>
    </row>
    <row r="42" spans="1:11">
      <c r="A42" s="42">
        <v>38</v>
      </c>
      <c r="B42" s="42">
        <v>31163</v>
      </c>
      <c r="C42" s="43" t="s">
        <v>50</v>
      </c>
      <c r="D42" s="44" t="s">
        <v>547</v>
      </c>
      <c r="E42" s="45" t="s">
        <v>548</v>
      </c>
      <c r="F42" s="62">
        <v>4</v>
      </c>
      <c r="G42" s="62">
        <v>5</v>
      </c>
      <c r="H42" s="62">
        <f t="shared" si="0"/>
        <v>9</v>
      </c>
      <c r="I42" s="3">
        <v>6.75</v>
      </c>
      <c r="J42" s="3">
        <v>0.83333333333333337</v>
      </c>
      <c r="K42" s="3">
        <v>7.583333333333333</v>
      </c>
    </row>
    <row r="43" spans="1:11">
      <c r="A43" s="42">
        <v>39</v>
      </c>
      <c r="B43" s="42">
        <v>31166</v>
      </c>
      <c r="C43" s="43" t="s">
        <v>50</v>
      </c>
      <c r="D43" s="44" t="s">
        <v>549</v>
      </c>
      <c r="E43" s="45" t="s">
        <v>550</v>
      </c>
      <c r="F43" s="62">
        <v>5</v>
      </c>
      <c r="G43" s="62">
        <v>5</v>
      </c>
      <c r="H43" s="62">
        <f t="shared" si="0"/>
        <v>10</v>
      </c>
      <c r="I43" s="3">
        <v>9.125</v>
      </c>
      <c r="J43" s="3">
        <v>0.66666666666666663</v>
      </c>
      <c r="K43" s="3">
        <v>9.7916666666666661</v>
      </c>
    </row>
    <row r="44" spans="1:11">
      <c r="A44" s="42">
        <v>40</v>
      </c>
      <c r="B44" s="42">
        <v>31187</v>
      </c>
      <c r="C44" s="43" t="s">
        <v>50</v>
      </c>
      <c r="D44" s="44" t="s">
        <v>475</v>
      </c>
      <c r="E44" s="45" t="s">
        <v>551</v>
      </c>
      <c r="F44" s="62">
        <v>4</v>
      </c>
      <c r="G44" s="62">
        <v>5</v>
      </c>
      <c r="H44" s="62">
        <f t="shared" si="0"/>
        <v>9</v>
      </c>
      <c r="I44" s="3">
        <v>9.25</v>
      </c>
      <c r="J44" s="3">
        <v>1.1666666666666667</v>
      </c>
      <c r="K44" s="3">
        <v>10.416666666666666</v>
      </c>
    </row>
    <row r="45" spans="1:11">
      <c r="A45" s="42">
        <v>41</v>
      </c>
      <c r="B45" s="42">
        <v>31205</v>
      </c>
      <c r="C45" s="43" t="s">
        <v>50</v>
      </c>
      <c r="D45" s="44" t="s">
        <v>552</v>
      </c>
      <c r="E45" s="45" t="s">
        <v>553</v>
      </c>
      <c r="F45" s="62">
        <v>5</v>
      </c>
      <c r="G45" s="62">
        <v>5</v>
      </c>
      <c r="H45" s="62">
        <f t="shared" si="0"/>
        <v>10</v>
      </c>
      <c r="I45" s="3">
        <v>9.75</v>
      </c>
      <c r="J45" s="3">
        <v>1.5</v>
      </c>
      <c r="K45" s="3">
        <v>12</v>
      </c>
    </row>
    <row r="46" spans="1:11">
      <c r="A46" s="42">
        <v>42</v>
      </c>
      <c r="B46" s="42">
        <v>31207</v>
      </c>
      <c r="C46" s="43" t="s">
        <v>50</v>
      </c>
      <c r="D46" s="44" t="s">
        <v>554</v>
      </c>
      <c r="E46" s="45" t="s">
        <v>555</v>
      </c>
      <c r="F46" s="62">
        <v>5</v>
      </c>
      <c r="G46" s="62">
        <v>5</v>
      </c>
      <c r="H46" s="62">
        <f t="shared" si="0"/>
        <v>10</v>
      </c>
      <c r="I46" s="3">
        <v>9.875</v>
      </c>
      <c r="J46" s="3">
        <v>2</v>
      </c>
      <c r="K46" s="3">
        <v>11.875</v>
      </c>
    </row>
    <row r="47" spans="1:11">
      <c r="A47" s="42">
        <v>43</v>
      </c>
      <c r="B47" s="42">
        <v>32095</v>
      </c>
      <c r="C47" s="43" t="s">
        <v>50</v>
      </c>
      <c r="D47" s="44" t="s">
        <v>556</v>
      </c>
      <c r="E47" s="45" t="s">
        <v>557</v>
      </c>
      <c r="F47" s="62">
        <v>5</v>
      </c>
      <c r="G47" s="62">
        <v>5</v>
      </c>
      <c r="H47" s="62">
        <f t="shared" si="0"/>
        <v>10</v>
      </c>
      <c r="I47" s="3">
        <v>9.75</v>
      </c>
      <c r="J47" s="3">
        <v>2</v>
      </c>
      <c r="K47" s="3">
        <v>11.75</v>
      </c>
    </row>
    <row r="48" spans="1:11">
      <c r="A48" s="42">
        <v>44</v>
      </c>
      <c r="B48" s="42">
        <v>32125</v>
      </c>
      <c r="C48" s="43" t="s">
        <v>50</v>
      </c>
      <c r="D48" s="44" t="s">
        <v>558</v>
      </c>
      <c r="E48" s="45" t="s">
        <v>559</v>
      </c>
      <c r="F48" s="62">
        <v>5</v>
      </c>
      <c r="G48" s="62">
        <v>5</v>
      </c>
      <c r="H48" s="62">
        <f t="shared" si="0"/>
        <v>10</v>
      </c>
      <c r="I48" s="3">
        <v>9.75</v>
      </c>
      <c r="J48" s="3">
        <v>2</v>
      </c>
      <c r="K48" s="3">
        <v>11.75</v>
      </c>
    </row>
    <row r="49" spans="5:15">
      <c r="E49" s="56" t="s">
        <v>103</v>
      </c>
      <c r="F49" s="61">
        <f>SUM(F5:F48)</f>
        <v>205</v>
      </c>
      <c r="G49" s="61">
        <f t="shared" ref="G49:H49" si="1">SUM(G5:G48)</f>
        <v>212</v>
      </c>
      <c r="H49" s="61">
        <f t="shared" si="1"/>
        <v>417</v>
      </c>
      <c r="I49" s="3">
        <f>SUM(I5:I48)</f>
        <v>402.125</v>
      </c>
      <c r="J49" s="3">
        <f t="shared" ref="J49:K49" si="2">SUM(J5:J48)</f>
        <v>72</v>
      </c>
      <c r="K49" s="3">
        <f t="shared" si="2"/>
        <v>478.625</v>
      </c>
    </row>
    <row r="50" spans="5:15">
      <c r="E50" s="56" t="s">
        <v>738</v>
      </c>
      <c r="F50" s="61">
        <f>(F49/49)</f>
        <v>4.1836734693877551</v>
      </c>
      <c r="G50" s="61">
        <f>(G49/49)</f>
        <v>4.3265306122448983</v>
      </c>
      <c r="H50" s="61">
        <f>(H49/49)</f>
        <v>8.5102040816326525</v>
      </c>
      <c r="I50" s="3">
        <f>(I49/48)</f>
        <v>8.3776041666666661</v>
      </c>
      <c r="J50" s="3">
        <f t="shared" ref="J50:K50" si="3">(J49/48)</f>
        <v>1.5</v>
      </c>
      <c r="K50" s="3">
        <f t="shared" si="3"/>
        <v>9.9713541666666661</v>
      </c>
      <c r="O50" s="1">
        <f>44*5</f>
        <v>220</v>
      </c>
    </row>
    <row r="51" spans="5:15">
      <c r="E51" s="56" t="s">
        <v>739</v>
      </c>
      <c r="F51" s="61">
        <f>(F49*100)/220</f>
        <v>93.181818181818187</v>
      </c>
      <c r="G51" s="61">
        <f>(G49*100)/220</f>
        <v>96.36363636363636</v>
      </c>
      <c r="H51" s="61">
        <f>(H49*100)/440</f>
        <v>94.772727272727266</v>
      </c>
      <c r="I51" s="3">
        <f>(I49*100)/480</f>
        <v>83.776041666666671</v>
      </c>
      <c r="J51" s="3">
        <f>(J49*100)/88</f>
        <v>81.818181818181813</v>
      </c>
      <c r="K51" s="3">
        <f>(K49*100)/528</f>
        <v>90.648674242424249</v>
      </c>
    </row>
  </sheetData>
  <mergeCells count="5">
    <mergeCell ref="A3:A4"/>
    <mergeCell ref="C3:E4"/>
    <mergeCell ref="B3:B4"/>
    <mergeCell ref="A1:K1"/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3005-BEB1-4CF0-ACE2-74549F961510}">
  <dimension ref="A1:K56"/>
  <sheetViews>
    <sheetView tabSelected="1" topLeftCell="C43" workbookViewId="0">
      <selection activeCell="P52" sqref="P52"/>
    </sheetView>
  </sheetViews>
  <sheetFormatPr defaultRowHeight="14.5"/>
  <cols>
    <col min="4" max="4" width="9.26953125" customWidth="1"/>
    <col min="5" max="5" width="13" customWidth="1"/>
    <col min="6" max="6" width="8.90625" customWidth="1"/>
    <col min="7" max="7" width="8.6328125" customWidth="1"/>
    <col min="8" max="8" width="8.90625" customWidth="1"/>
  </cols>
  <sheetData>
    <row r="1" spans="1:11" ht="20.5">
      <c r="A1" s="74" t="s">
        <v>740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 thickBot="1">
      <c r="A2" s="75" t="s">
        <v>743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">
      <c r="A3" s="77" t="s">
        <v>0</v>
      </c>
      <c r="B3" s="80" t="s">
        <v>1</v>
      </c>
      <c r="C3" s="77" t="s">
        <v>2</v>
      </c>
      <c r="D3" s="77"/>
      <c r="E3" s="77"/>
      <c r="F3" s="57" t="s">
        <v>749</v>
      </c>
      <c r="G3" s="57" t="s">
        <v>750</v>
      </c>
      <c r="H3" s="57" t="s">
        <v>751</v>
      </c>
      <c r="I3" s="48" t="s">
        <v>479</v>
      </c>
      <c r="J3" s="48" t="s">
        <v>737</v>
      </c>
      <c r="K3" s="48" t="s">
        <v>103</v>
      </c>
    </row>
    <row r="4" spans="1:11" ht="21" thickBot="1">
      <c r="A4" s="77"/>
      <c r="B4" s="80"/>
      <c r="C4" s="77"/>
      <c r="D4" s="77"/>
      <c r="E4" s="77"/>
      <c r="F4" s="58">
        <v>5</v>
      </c>
      <c r="G4" s="58">
        <v>5</v>
      </c>
      <c r="H4" s="58">
        <v>10</v>
      </c>
      <c r="I4" s="48">
        <v>10</v>
      </c>
      <c r="J4" s="48">
        <v>2</v>
      </c>
      <c r="K4" s="48">
        <v>12</v>
      </c>
    </row>
    <row r="5" spans="1:11" ht="20.5">
      <c r="A5" s="13">
        <v>1</v>
      </c>
      <c r="B5" s="13">
        <v>29470</v>
      </c>
      <c r="C5" s="29" t="s">
        <v>3</v>
      </c>
      <c r="D5" s="46" t="s">
        <v>560</v>
      </c>
      <c r="E5" s="47" t="s">
        <v>561</v>
      </c>
      <c r="F5" s="59">
        <v>3</v>
      </c>
      <c r="G5" s="59">
        <v>3</v>
      </c>
      <c r="H5" s="60">
        <f t="shared" ref="H5:H30" si="0">F5+G5</f>
        <v>6</v>
      </c>
      <c r="I5" s="3">
        <v>5</v>
      </c>
      <c r="J5" s="3">
        <v>1</v>
      </c>
      <c r="K5" s="3">
        <v>6</v>
      </c>
    </row>
    <row r="6" spans="1:11" ht="20.5">
      <c r="A6" s="13">
        <v>2</v>
      </c>
      <c r="B6" s="13">
        <v>30034</v>
      </c>
      <c r="C6" s="29" t="s">
        <v>3</v>
      </c>
      <c r="D6" s="46" t="s">
        <v>562</v>
      </c>
      <c r="E6" s="47" t="s">
        <v>563</v>
      </c>
      <c r="F6" s="59">
        <v>4</v>
      </c>
      <c r="G6" s="59">
        <v>5</v>
      </c>
      <c r="H6" s="60">
        <f t="shared" si="0"/>
        <v>9</v>
      </c>
      <c r="I6" s="3">
        <v>8.875</v>
      </c>
      <c r="J6" s="3">
        <v>0.58333333333333337</v>
      </c>
      <c r="K6" s="3">
        <v>10</v>
      </c>
    </row>
    <row r="7" spans="1:11" ht="20.5">
      <c r="A7" s="13">
        <v>3</v>
      </c>
      <c r="B7" s="13">
        <v>30042</v>
      </c>
      <c r="C7" s="29" t="s">
        <v>3</v>
      </c>
      <c r="D7" s="46" t="s">
        <v>18</v>
      </c>
      <c r="E7" s="47" t="s">
        <v>564</v>
      </c>
      <c r="F7" s="59">
        <v>5</v>
      </c>
      <c r="G7" s="59">
        <v>4</v>
      </c>
      <c r="H7" s="60">
        <f t="shared" si="0"/>
        <v>9</v>
      </c>
      <c r="I7" s="3">
        <v>8</v>
      </c>
      <c r="J7" s="3">
        <v>0.91666666666666663</v>
      </c>
      <c r="K7" s="3">
        <v>8.9166666666666661</v>
      </c>
    </row>
    <row r="8" spans="1:11" ht="20.5">
      <c r="A8" s="13">
        <v>4</v>
      </c>
      <c r="B8" s="13">
        <v>30077</v>
      </c>
      <c r="C8" s="29" t="s">
        <v>3</v>
      </c>
      <c r="D8" s="46" t="s">
        <v>565</v>
      </c>
      <c r="E8" s="47" t="s">
        <v>566</v>
      </c>
      <c r="F8" s="59">
        <v>4</v>
      </c>
      <c r="G8" s="59">
        <v>3</v>
      </c>
      <c r="H8" s="60">
        <f t="shared" si="0"/>
        <v>7</v>
      </c>
      <c r="I8" s="3">
        <v>9.125</v>
      </c>
      <c r="J8" s="3">
        <v>0.75</v>
      </c>
      <c r="K8" s="3">
        <v>9.875</v>
      </c>
    </row>
    <row r="9" spans="1:11" ht="20.5">
      <c r="A9" s="13">
        <v>5</v>
      </c>
      <c r="B9" s="13">
        <v>30143</v>
      </c>
      <c r="C9" s="29" t="s">
        <v>3</v>
      </c>
      <c r="D9" s="46" t="s">
        <v>411</v>
      </c>
      <c r="E9" s="47" t="s">
        <v>567</v>
      </c>
      <c r="F9" s="59">
        <v>3</v>
      </c>
      <c r="G9" s="59">
        <v>4</v>
      </c>
      <c r="H9" s="60">
        <f t="shared" si="0"/>
        <v>7</v>
      </c>
      <c r="I9" s="3">
        <v>6.75</v>
      </c>
      <c r="J9" s="3">
        <v>0.5</v>
      </c>
      <c r="K9" s="3">
        <v>8</v>
      </c>
    </row>
    <row r="10" spans="1:11" ht="20.5">
      <c r="A10" s="13">
        <v>6</v>
      </c>
      <c r="B10" s="13">
        <v>30148</v>
      </c>
      <c r="C10" s="29" t="s">
        <v>3</v>
      </c>
      <c r="D10" s="46" t="s">
        <v>568</v>
      </c>
      <c r="E10" s="47" t="s">
        <v>569</v>
      </c>
      <c r="F10" s="59">
        <v>4</v>
      </c>
      <c r="G10" s="59">
        <v>5</v>
      </c>
      <c r="H10" s="60">
        <f t="shared" si="0"/>
        <v>9</v>
      </c>
      <c r="I10" s="3">
        <v>7.75</v>
      </c>
      <c r="J10" s="3">
        <v>1.0833333333333333</v>
      </c>
      <c r="K10" s="3">
        <v>8.8333333333333339</v>
      </c>
    </row>
    <row r="11" spans="1:11" ht="20.5">
      <c r="A11" s="13">
        <v>7</v>
      </c>
      <c r="B11" s="13">
        <v>30149</v>
      </c>
      <c r="C11" s="29" t="s">
        <v>3</v>
      </c>
      <c r="D11" s="46" t="s">
        <v>570</v>
      </c>
      <c r="E11" s="47" t="s">
        <v>60</v>
      </c>
      <c r="F11" s="59">
        <v>5</v>
      </c>
      <c r="G11" s="59">
        <v>4</v>
      </c>
      <c r="H11" s="60">
        <f t="shared" si="0"/>
        <v>9</v>
      </c>
      <c r="I11" s="3">
        <v>4.75</v>
      </c>
      <c r="J11" s="3">
        <v>0.66666666666666663</v>
      </c>
      <c r="K11" s="3">
        <v>6</v>
      </c>
    </row>
    <row r="12" spans="1:11" ht="20.5">
      <c r="A12" s="13">
        <v>8</v>
      </c>
      <c r="B12" s="13">
        <v>30177</v>
      </c>
      <c r="C12" s="29" t="s">
        <v>3</v>
      </c>
      <c r="D12" s="46" t="s">
        <v>571</v>
      </c>
      <c r="E12" s="47" t="s">
        <v>572</v>
      </c>
      <c r="F12" s="59">
        <v>4</v>
      </c>
      <c r="G12" s="59">
        <v>3</v>
      </c>
      <c r="H12" s="60">
        <f t="shared" si="0"/>
        <v>7</v>
      </c>
      <c r="I12" s="3">
        <v>8.75</v>
      </c>
      <c r="J12" s="3">
        <v>0.58333333333333337</v>
      </c>
      <c r="K12" s="3">
        <v>10</v>
      </c>
    </row>
    <row r="13" spans="1:11" ht="20.5">
      <c r="A13" s="13">
        <v>9</v>
      </c>
      <c r="B13" s="13">
        <v>30191</v>
      </c>
      <c r="C13" s="29" t="s">
        <v>3</v>
      </c>
      <c r="D13" s="46" t="s">
        <v>573</v>
      </c>
      <c r="E13" s="47" t="s">
        <v>574</v>
      </c>
      <c r="F13" s="59">
        <v>4</v>
      </c>
      <c r="G13" s="59">
        <v>3</v>
      </c>
      <c r="H13" s="60">
        <f t="shared" si="0"/>
        <v>7</v>
      </c>
      <c r="I13" s="3">
        <v>8.875</v>
      </c>
      <c r="J13" s="3">
        <v>1.25</v>
      </c>
      <c r="K13" s="3">
        <v>10.125</v>
      </c>
    </row>
    <row r="14" spans="1:11" ht="20.5">
      <c r="A14" s="13">
        <v>10</v>
      </c>
      <c r="B14" s="13">
        <v>30216</v>
      </c>
      <c r="C14" s="29" t="s">
        <v>3</v>
      </c>
      <c r="D14" s="46" t="s">
        <v>313</v>
      </c>
      <c r="E14" s="47" t="s">
        <v>575</v>
      </c>
      <c r="F14" s="59">
        <v>5</v>
      </c>
      <c r="G14" s="59">
        <v>4</v>
      </c>
      <c r="H14" s="60">
        <f t="shared" si="0"/>
        <v>9</v>
      </c>
      <c r="I14" s="3">
        <v>6.75</v>
      </c>
      <c r="J14" s="3">
        <v>0.91666666666666663</v>
      </c>
      <c r="K14" s="3">
        <v>7.666666666666667</v>
      </c>
    </row>
    <row r="15" spans="1:11" ht="20.5">
      <c r="A15" s="13">
        <v>11</v>
      </c>
      <c r="B15" s="13">
        <v>30749</v>
      </c>
      <c r="C15" s="29" t="s">
        <v>3</v>
      </c>
      <c r="D15" s="46" t="s">
        <v>320</v>
      </c>
      <c r="E15" s="47" t="s">
        <v>317</v>
      </c>
      <c r="F15" s="59">
        <v>4</v>
      </c>
      <c r="G15" s="59">
        <v>3</v>
      </c>
      <c r="H15" s="60">
        <f t="shared" si="0"/>
        <v>7</v>
      </c>
      <c r="I15" s="3">
        <v>7.75</v>
      </c>
      <c r="J15" s="3">
        <v>1.0833333333333333</v>
      </c>
      <c r="K15" s="3">
        <v>8.8333333333333339</v>
      </c>
    </row>
    <row r="16" spans="1:11" ht="20.5">
      <c r="A16" s="13">
        <v>12</v>
      </c>
      <c r="B16" s="13">
        <v>31172</v>
      </c>
      <c r="C16" s="29" t="s">
        <v>3</v>
      </c>
      <c r="D16" s="46" t="s">
        <v>576</v>
      </c>
      <c r="E16" s="47" t="s">
        <v>577</v>
      </c>
      <c r="F16" s="59">
        <v>3</v>
      </c>
      <c r="G16" s="59">
        <v>4</v>
      </c>
      <c r="H16" s="60">
        <f t="shared" si="0"/>
        <v>7</v>
      </c>
      <c r="I16" s="3">
        <v>8.875</v>
      </c>
      <c r="J16" s="3">
        <v>1.6666666666666667</v>
      </c>
      <c r="K16" s="3">
        <v>10.541666666666666</v>
      </c>
    </row>
    <row r="17" spans="1:11" ht="20.5">
      <c r="A17" s="13">
        <v>13</v>
      </c>
      <c r="B17" s="13">
        <v>31174</v>
      </c>
      <c r="C17" s="29" t="s">
        <v>3</v>
      </c>
      <c r="D17" s="46" t="s">
        <v>578</v>
      </c>
      <c r="E17" s="47" t="s">
        <v>579</v>
      </c>
      <c r="F17" s="59">
        <v>4</v>
      </c>
      <c r="G17" s="59">
        <v>5</v>
      </c>
      <c r="H17" s="60">
        <f t="shared" si="0"/>
        <v>9</v>
      </c>
      <c r="I17" s="3">
        <v>6.75</v>
      </c>
      <c r="J17" s="3">
        <v>1.6666666666666667</v>
      </c>
      <c r="K17" s="3">
        <v>9</v>
      </c>
    </row>
    <row r="18" spans="1:11" ht="20.5">
      <c r="A18" s="13">
        <v>14</v>
      </c>
      <c r="B18" s="13">
        <v>31175</v>
      </c>
      <c r="C18" s="29" t="s">
        <v>3</v>
      </c>
      <c r="D18" s="46" t="s">
        <v>580</v>
      </c>
      <c r="E18" s="47" t="s">
        <v>581</v>
      </c>
      <c r="F18" s="59">
        <v>5</v>
      </c>
      <c r="G18" s="59">
        <v>4</v>
      </c>
      <c r="H18" s="60">
        <f t="shared" si="0"/>
        <v>9</v>
      </c>
      <c r="I18" s="3">
        <v>8.75</v>
      </c>
      <c r="J18" s="3">
        <v>0.91666666666666663</v>
      </c>
      <c r="K18" s="3">
        <v>9.6666666666666661</v>
      </c>
    </row>
    <row r="19" spans="1:11" ht="20.5">
      <c r="A19" s="13">
        <v>15</v>
      </c>
      <c r="B19" s="13">
        <v>31176</v>
      </c>
      <c r="C19" s="29" t="s">
        <v>3</v>
      </c>
      <c r="D19" s="46" t="s">
        <v>225</v>
      </c>
      <c r="E19" s="47" t="s">
        <v>582</v>
      </c>
      <c r="F19" s="59">
        <v>4</v>
      </c>
      <c r="G19" s="59">
        <v>3</v>
      </c>
      <c r="H19" s="60">
        <f t="shared" si="0"/>
        <v>7</v>
      </c>
      <c r="I19" s="3">
        <v>4.75</v>
      </c>
      <c r="J19" s="3">
        <v>0.75</v>
      </c>
      <c r="K19" s="3">
        <v>5.5</v>
      </c>
    </row>
    <row r="20" spans="1:11" ht="20.5">
      <c r="A20" s="13">
        <v>16</v>
      </c>
      <c r="B20" s="13">
        <v>31177</v>
      </c>
      <c r="C20" s="29" t="s">
        <v>3</v>
      </c>
      <c r="D20" s="46" t="s">
        <v>583</v>
      </c>
      <c r="E20" s="47" t="s">
        <v>584</v>
      </c>
      <c r="F20" s="59">
        <v>4</v>
      </c>
      <c r="G20" s="59">
        <v>3</v>
      </c>
      <c r="H20" s="60">
        <f t="shared" si="0"/>
        <v>7</v>
      </c>
      <c r="I20" s="3">
        <v>4.75</v>
      </c>
      <c r="J20" s="3">
        <v>0.75</v>
      </c>
      <c r="K20" s="3">
        <v>5.5</v>
      </c>
    </row>
    <row r="21" spans="1:11" ht="20.5">
      <c r="A21" s="13">
        <v>17</v>
      </c>
      <c r="B21" s="13">
        <v>31178</v>
      </c>
      <c r="C21" s="29" t="s">
        <v>3</v>
      </c>
      <c r="D21" s="46" t="s">
        <v>585</v>
      </c>
      <c r="E21" s="47" t="s">
        <v>586</v>
      </c>
      <c r="F21" s="59">
        <v>5</v>
      </c>
      <c r="G21" s="59">
        <v>4</v>
      </c>
      <c r="H21" s="60">
        <f t="shared" si="0"/>
        <v>9</v>
      </c>
      <c r="I21" s="3">
        <v>8.75</v>
      </c>
      <c r="J21" s="3">
        <v>0.58333333333333337</v>
      </c>
      <c r="K21" s="3">
        <v>10</v>
      </c>
    </row>
    <row r="22" spans="1:11" ht="20.5">
      <c r="A22" s="13">
        <v>18</v>
      </c>
      <c r="B22" s="13">
        <v>31179</v>
      </c>
      <c r="C22" s="29" t="s">
        <v>3</v>
      </c>
      <c r="D22" s="46" t="s">
        <v>587</v>
      </c>
      <c r="E22" s="47" t="s">
        <v>588</v>
      </c>
      <c r="F22" s="59">
        <v>4</v>
      </c>
      <c r="G22" s="59">
        <v>3</v>
      </c>
      <c r="H22" s="60">
        <f t="shared" si="0"/>
        <v>7</v>
      </c>
      <c r="I22" s="3">
        <v>5.75</v>
      </c>
      <c r="J22" s="3">
        <v>0.91666666666666663</v>
      </c>
      <c r="K22" s="3">
        <v>6.666666666666667</v>
      </c>
    </row>
    <row r="23" spans="1:11" ht="20.5">
      <c r="A23" s="13">
        <v>19</v>
      </c>
      <c r="B23" s="13">
        <v>31180</v>
      </c>
      <c r="C23" s="29" t="s">
        <v>3</v>
      </c>
      <c r="D23" s="46" t="s">
        <v>589</v>
      </c>
      <c r="E23" s="47" t="s">
        <v>590</v>
      </c>
      <c r="F23" s="59">
        <v>3</v>
      </c>
      <c r="G23" s="59">
        <v>4</v>
      </c>
      <c r="H23" s="60">
        <f t="shared" si="0"/>
        <v>7</v>
      </c>
      <c r="I23" s="3">
        <v>8.75</v>
      </c>
      <c r="J23" s="3">
        <v>2</v>
      </c>
      <c r="K23" s="3">
        <v>10.75</v>
      </c>
    </row>
    <row r="24" spans="1:11" ht="20.5">
      <c r="A24" s="13">
        <v>20</v>
      </c>
      <c r="B24" s="13">
        <v>31181</v>
      </c>
      <c r="C24" s="29" t="s">
        <v>3</v>
      </c>
      <c r="D24" s="46" t="s">
        <v>12</v>
      </c>
      <c r="E24" s="47" t="s">
        <v>591</v>
      </c>
      <c r="F24" s="59">
        <v>4</v>
      </c>
      <c r="G24" s="59">
        <v>5</v>
      </c>
      <c r="H24" s="60">
        <f t="shared" si="0"/>
        <v>9</v>
      </c>
      <c r="I24" s="3">
        <v>7.125</v>
      </c>
      <c r="J24" s="3">
        <v>1.1666666666666667</v>
      </c>
      <c r="K24" s="3">
        <v>8.2916666666666661</v>
      </c>
    </row>
    <row r="25" spans="1:11" ht="20.5">
      <c r="A25" s="13">
        <v>21</v>
      </c>
      <c r="B25" s="13">
        <v>31449</v>
      </c>
      <c r="C25" s="29" t="s">
        <v>3</v>
      </c>
      <c r="D25" s="46" t="s">
        <v>592</v>
      </c>
      <c r="E25" s="47" t="s">
        <v>593</v>
      </c>
      <c r="F25" s="59">
        <v>5</v>
      </c>
      <c r="G25" s="59">
        <v>4</v>
      </c>
      <c r="H25" s="60">
        <f t="shared" si="0"/>
        <v>9</v>
      </c>
      <c r="I25" s="3">
        <v>5.75</v>
      </c>
      <c r="J25" s="3">
        <v>1.6666666666666667</v>
      </c>
      <c r="K25" s="3">
        <v>8</v>
      </c>
    </row>
    <row r="26" spans="1:11" ht="20.5">
      <c r="A26" s="63">
        <v>22</v>
      </c>
      <c r="B26" s="63">
        <v>31741</v>
      </c>
      <c r="C26" s="64" t="s">
        <v>3</v>
      </c>
      <c r="D26" s="65" t="s">
        <v>594</v>
      </c>
      <c r="E26" s="66" t="s">
        <v>595</v>
      </c>
      <c r="F26" s="67">
        <v>4</v>
      </c>
      <c r="G26" s="67">
        <v>3</v>
      </c>
      <c r="H26" s="68">
        <f>F26+G26</f>
        <v>7</v>
      </c>
      <c r="I26" s="69">
        <v>5</v>
      </c>
      <c r="J26" s="69">
        <v>1</v>
      </c>
      <c r="K26" s="69">
        <v>6</v>
      </c>
    </row>
    <row r="27" spans="1:11" ht="20.5">
      <c r="A27" s="13">
        <v>23</v>
      </c>
      <c r="B27" s="13">
        <v>32508</v>
      </c>
      <c r="C27" s="29" t="s">
        <v>3</v>
      </c>
      <c r="D27" s="46" t="s">
        <v>596</v>
      </c>
      <c r="E27" s="47" t="s">
        <v>597</v>
      </c>
      <c r="F27" s="59">
        <v>3</v>
      </c>
      <c r="G27" s="59">
        <v>4</v>
      </c>
      <c r="H27" s="60">
        <f t="shared" si="0"/>
        <v>7</v>
      </c>
      <c r="I27" s="3">
        <v>8.875</v>
      </c>
      <c r="J27" s="3">
        <v>1.6666666666666667</v>
      </c>
      <c r="K27" s="3">
        <v>10.541666666666666</v>
      </c>
    </row>
    <row r="28" spans="1:11" ht="20.5">
      <c r="A28" s="13">
        <v>24</v>
      </c>
      <c r="B28" s="13">
        <v>30054</v>
      </c>
      <c r="C28" s="29" t="s">
        <v>50</v>
      </c>
      <c r="D28" s="46" t="s">
        <v>598</v>
      </c>
      <c r="E28" s="47" t="s">
        <v>599</v>
      </c>
      <c r="F28" s="59">
        <v>4</v>
      </c>
      <c r="G28" s="59">
        <v>5</v>
      </c>
      <c r="H28" s="60">
        <f t="shared" si="0"/>
        <v>9</v>
      </c>
      <c r="I28" s="3">
        <v>9.125</v>
      </c>
      <c r="J28" s="3">
        <v>1.6666666666666667</v>
      </c>
      <c r="K28" s="3">
        <v>10.791666666666666</v>
      </c>
    </row>
    <row r="29" spans="1:11" ht="20.5">
      <c r="A29" s="13">
        <v>25</v>
      </c>
      <c r="B29" s="13">
        <v>30058</v>
      </c>
      <c r="C29" s="29" t="s">
        <v>50</v>
      </c>
      <c r="D29" s="46" t="s">
        <v>600</v>
      </c>
      <c r="E29" s="47" t="s">
        <v>601</v>
      </c>
      <c r="F29" s="59">
        <v>5</v>
      </c>
      <c r="G29" s="59">
        <v>4</v>
      </c>
      <c r="H29" s="60">
        <f t="shared" si="0"/>
        <v>9</v>
      </c>
      <c r="I29" s="3">
        <v>7.75</v>
      </c>
      <c r="J29" s="3">
        <v>1.6666666666666667</v>
      </c>
      <c r="K29" s="3">
        <v>10</v>
      </c>
    </row>
    <row r="30" spans="1:11" ht="20.5">
      <c r="A30" s="13">
        <v>26</v>
      </c>
      <c r="B30" s="13">
        <v>30093</v>
      </c>
      <c r="C30" s="29" t="s">
        <v>50</v>
      </c>
      <c r="D30" s="46" t="s">
        <v>602</v>
      </c>
      <c r="E30" s="47" t="s">
        <v>603</v>
      </c>
      <c r="F30" s="59">
        <v>4</v>
      </c>
      <c r="G30" s="59">
        <v>3</v>
      </c>
      <c r="H30" s="60">
        <f t="shared" si="0"/>
        <v>7</v>
      </c>
      <c r="I30" s="3">
        <v>7.75</v>
      </c>
      <c r="J30" s="3">
        <v>1.3333333333333333</v>
      </c>
      <c r="K30" s="3">
        <v>9.0833333333333339</v>
      </c>
    </row>
    <row r="31" spans="1:11" ht="20.5">
      <c r="A31" s="13">
        <v>27</v>
      </c>
      <c r="B31" s="13">
        <v>30118</v>
      </c>
      <c r="C31" s="29" t="s">
        <v>50</v>
      </c>
      <c r="D31" s="46" t="s">
        <v>604</v>
      </c>
      <c r="E31" s="47" t="s">
        <v>605</v>
      </c>
      <c r="F31" s="59">
        <v>3</v>
      </c>
      <c r="G31" s="59">
        <v>4</v>
      </c>
      <c r="H31" s="60">
        <f t="shared" ref="H31:H50" si="1">F31+G31</f>
        <v>7</v>
      </c>
      <c r="I31" s="3">
        <v>8.25</v>
      </c>
      <c r="J31" s="3">
        <v>1.1666666666666667</v>
      </c>
      <c r="K31" s="3">
        <v>9.4166666666666661</v>
      </c>
    </row>
    <row r="32" spans="1:11" ht="20.5">
      <c r="A32" s="13">
        <v>28</v>
      </c>
      <c r="B32" s="13">
        <v>30119</v>
      </c>
      <c r="C32" s="29" t="s">
        <v>50</v>
      </c>
      <c r="D32" s="46" t="s">
        <v>606</v>
      </c>
      <c r="E32" s="47" t="s">
        <v>607</v>
      </c>
      <c r="F32" s="59">
        <v>4</v>
      </c>
      <c r="G32" s="59">
        <v>5</v>
      </c>
      <c r="H32" s="60">
        <f t="shared" si="1"/>
        <v>9</v>
      </c>
      <c r="I32" s="3">
        <v>7.75</v>
      </c>
      <c r="J32" s="3">
        <v>1.3333333333333333</v>
      </c>
      <c r="K32" s="3">
        <v>9.0833333333333339</v>
      </c>
    </row>
    <row r="33" spans="1:11" ht="20.5">
      <c r="A33" s="13">
        <v>29</v>
      </c>
      <c r="B33" s="13">
        <v>30123</v>
      </c>
      <c r="C33" s="29" t="s">
        <v>50</v>
      </c>
      <c r="D33" s="46" t="s">
        <v>608</v>
      </c>
      <c r="E33" s="47" t="s">
        <v>609</v>
      </c>
      <c r="F33" s="59">
        <v>5</v>
      </c>
      <c r="G33" s="59">
        <v>4</v>
      </c>
      <c r="H33" s="60">
        <f t="shared" si="1"/>
        <v>9</v>
      </c>
      <c r="I33" s="3">
        <v>9.5</v>
      </c>
      <c r="J33" s="3">
        <v>2</v>
      </c>
      <c r="K33" s="3">
        <v>11.5</v>
      </c>
    </row>
    <row r="34" spans="1:11" ht="20.5">
      <c r="A34" s="13">
        <v>30</v>
      </c>
      <c r="B34" s="13">
        <v>30134</v>
      </c>
      <c r="C34" s="29" t="s">
        <v>50</v>
      </c>
      <c r="D34" s="46" t="s">
        <v>610</v>
      </c>
      <c r="E34" s="47" t="s">
        <v>611</v>
      </c>
      <c r="F34" s="59">
        <v>4</v>
      </c>
      <c r="G34" s="59">
        <v>3</v>
      </c>
      <c r="H34" s="60">
        <f t="shared" si="1"/>
        <v>7</v>
      </c>
      <c r="I34" s="3">
        <v>9.375</v>
      </c>
      <c r="J34" s="3">
        <v>1.6666666666666667</v>
      </c>
      <c r="K34" s="3">
        <v>11.041666666666666</v>
      </c>
    </row>
    <row r="35" spans="1:11" ht="20.5">
      <c r="A35" s="13">
        <v>31</v>
      </c>
      <c r="B35" s="13">
        <v>30159</v>
      </c>
      <c r="C35" s="29" t="s">
        <v>50</v>
      </c>
      <c r="D35" s="46" t="s">
        <v>612</v>
      </c>
      <c r="E35" s="47" t="s">
        <v>613</v>
      </c>
      <c r="F35" s="59">
        <v>3</v>
      </c>
      <c r="G35" s="59">
        <v>4</v>
      </c>
      <c r="H35" s="60">
        <f t="shared" si="1"/>
        <v>7</v>
      </c>
      <c r="I35" s="3">
        <v>5.75</v>
      </c>
      <c r="J35" s="3">
        <v>1.4166666666666667</v>
      </c>
      <c r="K35" s="3">
        <v>7.166666666666667</v>
      </c>
    </row>
    <row r="36" spans="1:11" ht="20.5">
      <c r="A36" s="13">
        <v>32</v>
      </c>
      <c r="B36" s="13">
        <v>30163</v>
      </c>
      <c r="C36" s="29" t="s">
        <v>50</v>
      </c>
      <c r="D36" s="46" t="s">
        <v>614</v>
      </c>
      <c r="E36" s="47" t="s">
        <v>615</v>
      </c>
      <c r="F36" s="59">
        <v>4</v>
      </c>
      <c r="G36" s="59">
        <v>5</v>
      </c>
      <c r="H36" s="60">
        <f t="shared" si="1"/>
        <v>9</v>
      </c>
      <c r="I36" s="3">
        <v>6</v>
      </c>
      <c r="J36" s="3">
        <v>1.5833333333333333</v>
      </c>
      <c r="K36" s="3">
        <v>7.583333333333333</v>
      </c>
    </row>
    <row r="37" spans="1:11" ht="20.5">
      <c r="A37" s="13">
        <v>33</v>
      </c>
      <c r="B37" s="13">
        <v>30167</v>
      </c>
      <c r="C37" s="29" t="s">
        <v>50</v>
      </c>
      <c r="D37" s="46" t="s">
        <v>616</v>
      </c>
      <c r="E37" s="47" t="s">
        <v>617</v>
      </c>
      <c r="F37" s="59">
        <v>5</v>
      </c>
      <c r="G37" s="59">
        <v>4</v>
      </c>
      <c r="H37" s="60">
        <f t="shared" si="1"/>
        <v>9</v>
      </c>
      <c r="I37" s="3">
        <v>8.75</v>
      </c>
      <c r="J37" s="3">
        <v>1.0833333333333333</v>
      </c>
      <c r="K37" s="3">
        <v>9.8333333333333339</v>
      </c>
    </row>
    <row r="38" spans="1:11" ht="20.5">
      <c r="A38" s="13">
        <v>34</v>
      </c>
      <c r="B38" s="13">
        <v>30199</v>
      </c>
      <c r="C38" s="29" t="s">
        <v>50</v>
      </c>
      <c r="D38" s="46" t="s">
        <v>618</v>
      </c>
      <c r="E38" s="47" t="s">
        <v>619</v>
      </c>
      <c r="F38" s="59">
        <v>4</v>
      </c>
      <c r="G38" s="59">
        <v>3</v>
      </c>
      <c r="H38" s="60">
        <f t="shared" si="1"/>
        <v>7</v>
      </c>
      <c r="I38" s="3">
        <v>9</v>
      </c>
      <c r="J38" s="3">
        <v>1.25</v>
      </c>
      <c r="K38" s="3">
        <v>10.25</v>
      </c>
    </row>
    <row r="39" spans="1:11" ht="20.5">
      <c r="A39" s="13">
        <v>35</v>
      </c>
      <c r="B39" s="13">
        <v>30232</v>
      </c>
      <c r="C39" s="29" t="s">
        <v>50</v>
      </c>
      <c r="D39" s="46" t="s">
        <v>93</v>
      </c>
      <c r="E39" s="47" t="s">
        <v>620</v>
      </c>
      <c r="F39" s="59">
        <v>5</v>
      </c>
      <c r="G39" s="59">
        <v>4</v>
      </c>
      <c r="H39" s="60">
        <f t="shared" si="1"/>
        <v>9</v>
      </c>
      <c r="I39" s="3">
        <v>7.75</v>
      </c>
      <c r="J39" s="3">
        <v>1.0833333333333333</v>
      </c>
      <c r="K39" s="3">
        <v>8.8333333333333339</v>
      </c>
    </row>
    <row r="40" spans="1:11" ht="20.5">
      <c r="A40" s="13">
        <v>36</v>
      </c>
      <c r="B40" s="13">
        <v>30755</v>
      </c>
      <c r="C40" s="29" t="s">
        <v>50</v>
      </c>
      <c r="D40" s="46" t="s">
        <v>621</v>
      </c>
      <c r="E40" s="47" t="s">
        <v>622</v>
      </c>
      <c r="F40" s="59">
        <v>4</v>
      </c>
      <c r="G40" s="59">
        <v>5</v>
      </c>
      <c r="H40" s="60">
        <f t="shared" si="1"/>
        <v>9</v>
      </c>
      <c r="I40" s="3">
        <v>8.75</v>
      </c>
      <c r="J40" s="3">
        <v>1.25</v>
      </c>
      <c r="K40" s="3">
        <v>10</v>
      </c>
    </row>
    <row r="41" spans="1:11" ht="20.5">
      <c r="A41" s="13">
        <v>37</v>
      </c>
      <c r="B41" s="13">
        <v>31064</v>
      </c>
      <c r="C41" s="29" t="s">
        <v>50</v>
      </c>
      <c r="D41" s="46" t="s">
        <v>623</v>
      </c>
      <c r="E41" s="47" t="s">
        <v>624</v>
      </c>
      <c r="F41" s="59">
        <v>5</v>
      </c>
      <c r="G41" s="59">
        <v>4</v>
      </c>
      <c r="H41" s="60">
        <f t="shared" si="1"/>
        <v>9</v>
      </c>
      <c r="I41" s="3">
        <v>8.875</v>
      </c>
      <c r="J41" s="3">
        <v>1.5</v>
      </c>
      <c r="K41" s="3">
        <v>11</v>
      </c>
    </row>
    <row r="42" spans="1:11" ht="20.5">
      <c r="A42" s="13">
        <v>38</v>
      </c>
      <c r="B42" s="13">
        <v>31065</v>
      </c>
      <c r="C42" s="29" t="s">
        <v>50</v>
      </c>
      <c r="D42" s="46" t="s">
        <v>625</v>
      </c>
      <c r="E42" s="47" t="s">
        <v>626</v>
      </c>
      <c r="F42" s="59">
        <v>4</v>
      </c>
      <c r="G42" s="59">
        <v>3</v>
      </c>
      <c r="H42" s="60">
        <f t="shared" si="1"/>
        <v>7</v>
      </c>
      <c r="I42" s="3">
        <v>7.75</v>
      </c>
      <c r="J42" s="3">
        <v>1.5</v>
      </c>
      <c r="K42" s="3">
        <v>10</v>
      </c>
    </row>
    <row r="43" spans="1:11" ht="20.5">
      <c r="A43" s="13">
        <v>39</v>
      </c>
      <c r="B43" s="13">
        <v>31183</v>
      </c>
      <c r="C43" s="29" t="s">
        <v>50</v>
      </c>
      <c r="D43" s="46" t="s">
        <v>273</v>
      </c>
      <c r="E43" s="47" t="s">
        <v>627</v>
      </c>
      <c r="F43" s="59">
        <v>4</v>
      </c>
      <c r="G43" s="59">
        <v>5</v>
      </c>
      <c r="H43" s="60">
        <f t="shared" si="1"/>
        <v>9</v>
      </c>
      <c r="I43" s="3">
        <v>9.25</v>
      </c>
      <c r="J43" s="3">
        <v>1.6666666666666667</v>
      </c>
      <c r="K43" s="3">
        <v>10.916666666666666</v>
      </c>
    </row>
    <row r="44" spans="1:11" ht="20.5">
      <c r="A44" s="13">
        <v>40</v>
      </c>
      <c r="B44" s="13">
        <v>31184</v>
      </c>
      <c r="C44" s="29" t="s">
        <v>50</v>
      </c>
      <c r="D44" s="46" t="s">
        <v>628</v>
      </c>
      <c r="E44" s="47" t="s">
        <v>449</v>
      </c>
      <c r="F44" s="59">
        <v>5</v>
      </c>
      <c r="G44" s="59">
        <v>4</v>
      </c>
      <c r="H44" s="60">
        <f t="shared" si="1"/>
        <v>9</v>
      </c>
      <c r="I44" s="3">
        <v>8.875</v>
      </c>
      <c r="J44" s="3">
        <v>1.25</v>
      </c>
      <c r="K44" s="3">
        <v>10.125</v>
      </c>
    </row>
    <row r="45" spans="1:11" ht="20.5">
      <c r="A45" s="13">
        <v>41</v>
      </c>
      <c r="B45" s="13">
        <v>31185</v>
      </c>
      <c r="C45" s="29" t="s">
        <v>50</v>
      </c>
      <c r="D45" s="46" t="s">
        <v>629</v>
      </c>
      <c r="E45" s="47" t="s">
        <v>630</v>
      </c>
      <c r="F45" s="59">
        <v>4</v>
      </c>
      <c r="G45" s="59">
        <v>3</v>
      </c>
      <c r="H45" s="60">
        <f t="shared" si="1"/>
        <v>7</v>
      </c>
      <c r="I45" s="3">
        <v>6.875</v>
      </c>
      <c r="J45" s="3">
        <v>1.0833333333333333</v>
      </c>
      <c r="K45" s="3">
        <v>7.958333333333333</v>
      </c>
    </row>
    <row r="46" spans="1:11" ht="20.5">
      <c r="A46" s="13">
        <v>42</v>
      </c>
      <c r="B46" s="13">
        <v>31186</v>
      </c>
      <c r="C46" s="29" t="s">
        <v>50</v>
      </c>
      <c r="D46" s="46" t="s">
        <v>631</v>
      </c>
      <c r="E46" s="47" t="s">
        <v>632</v>
      </c>
      <c r="F46" s="59">
        <v>4</v>
      </c>
      <c r="G46" s="59">
        <v>3</v>
      </c>
      <c r="H46" s="60">
        <f t="shared" si="1"/>
        <v>7</v>
      </c>
      <c r="I46" s="3">
        <v>4.75</v>
      </c>
      <c r="J46" s="3">
        <v>0.58333333333333337</v>
      </c>
      <c r="K46" s="3">
        <v>6</v>
      </c>
    </row>
    <row r="47" spans="1:11" ht="20.5">
      <c r="A47" s="13">
        <v>43</v>
      </c>
      <c r="B47" s="13">
        <v>31188</v>
      </c>
      <c r="C47" s="29" t="s">
        <v>50</v>
      </c>
      <c r="D47" s="46" t="s">
        <v>633</v>
      </c>
      <c r="E47" s="47" t="s">
        <v>634</v>
      </c>
      <c r="F47" s="59">
        <v>4</v>
      </c>
      <c r="G47" s="59">
        <v>3</v>
      </c>
      <c r="H47" s="60">
        <f t="shared" si="1"/>
        <v>7</v>
      </c>
      <c r="I47" s="3">
        <v>4.75</v>
      </c>
      <c r="J47" s="3">
        <v>1.25</v>
      </c>
      <c r="K47" s="3">
        <v>6</v>
      </c>
    </row>
    <row r="48" spans="1:11" ht="20.5">
      <c r="A48" s="13">
        <v>44</v>
      </c>
      <c r="B48" s="13">
        <v>31189</v>
      </c>
      <c r="C48" s="29" t="s">
        <v>50</v>
      </c>
      <c r="D48" s="46" t="s">
        <v>635</v>
      </c>
      <c r="E48" s="47" t="s">
        <v>636</v>
      </c>
      <c r="F48" s="59">
        <v>4</v>
      </c>
      <c r="G48" s="59">
        <v>5</v>
      </c>
      <c r="H48" s="60">
        <f t="shared" si="1"/>
        <v>9</v>
      </c>
      <c r="I48" s="3">
        <v>4.75</v>
      </c>
      <c r="J48" s="3">
        <v>1.6666666666666667</v>
      </c>
      <c r="K48" s="3">
        <v>7</v>
      </c>
    </row>
    <row r="49" spans="1:11" ht="20.5">
      <c r="A49" s="13">
        <v>45</v>
      </c>
      <c r="B49" s="13">
        <v>31444</v>
      </c>
      <c r="C49" s="29" t="s">
        <v>50</v>
      </c>
      <c r="D49" s="46" t="s">
        <v>637</v>
      </c>
      <c r="E49" s="47" t="s">
        <v>638</v>
      </c>
      <c r="F49" s="59">
        <v>5</v>
      </c>
      <c r="G49" s="59">
        <v>4</v>
      </c>
      <c r="H49" s="60">
        <f t="shared" si="1"/>
        <v>9</v>
      </c>
      <c r="I49" s="3">
        <v>6.75</v>
      </c>
      <c r="J49" s="3">
        <v>0.75</v>
      </c>
      <c r="K49" s="3">
        <v>7.5</v>
      </c>
    </row>
    <row r="50" spans="1:11" ht="20.5">
      <c r="A50" s="13">
        <v>46</v>
      </c>
      <c r="B50" s="13">
        <v>31450</v>
      </c>
      <c r="C50" s="29" t="s">
        <v>50</v>
      </c>
      <c r="D50" s="46" t="s">
        <v>639</v>
      </c>
      <c r="E50" s="47" t="s">
        <v>640</v>
      </c>
      <c r="F50" s="59">
        <v>4</v>
      </c>
      <c r="G50" s="59">
        <v>3</v>
      </c>
      <c r="H50" s="60">
        <f t="shared" si="1"/>
        <v>7</v>
      </c>
      <c r="I50" s="3">
        <v>8.75</v>
      </c>
      <c r="J50" s="3">
        <v>1.0833333333333333</v>
      </c>
      <c r="K50" s="3">
        <v>9.8333333333333339</v>
      </c>
    </row>
    <row r="51" spans="1:11" ht="20.5">
      <c r="A51" s="13">
        <v>47</v>
      </c>
      <c r="B51" s="13">
        <v>32099</v>
      </c>
      <c r="C51" s="29" t="s">
        <v>50</v>
      </c>
      <c r="D51" s="46" t="s">
        <v>641</v>
      </c>
      <c r="E51" s="47" t="s">
        <v>642</v>
      </c>
      <c r="F51" s="59">
        <v>4</v>
      </c>
      <c r="G51" s="59">
        <v>3</v>
      </c>
      <c r="H51" s="60">
        <f t="shared" ref="H51:H53" si="2">F51+G51</f>
        <v>7</v>
      </c>
      <c r="I51" s="3">
        <v>4.875</v>
      </c>
      <c r="J51" s="3">
        <v>0.75</v>
      </c>
      <c r="K51" s="3">
        <v>5.625</v>
      </c>
    </row>
    <row r="52" spans="1:11" ht="20.5">
      <c r="A52" s="13">
        <v>48</v>
      </c>
      <c r="B52" s="13">
        <v>32509</v>
      </c>
      <c r="C52" s="29" t="s">
        <v>50</v>
      </c>
      <c r="D52" s="46" t="s">
        <v>643</v>
      </c>
      <c r="E52" s="47" t="s">
        <v>644</v>
      </c>
      <c r="F52" s="59">
        <v>4</v>
      </c>
      <c r="G52" s="59">
        <v>5</v>
      </c>
      <c r="H52" s="60">
        <f t="shared" si="2"/>
        <v>9</v>
      </c>
      <c r="I52" s="3">
        <v>8.875</v>
      </c>
      <c r="J52" s="3">
        <v>0.91666666666666663</v>
      </c>
      <c r="K52" s="3">
        <v>9.7916666666666661</v>
      </c>
    </row>
    <row r="53" spans="1:11" ht="20.5">
      <c r="A53" s="13">
        <v>49</v>
      </c>
      <c r="B53" s="13">
        <v>32903</v>
      </c>
      <c r="C53" s="29" t="s">
        <v>50</v>
      </c>
      <c r="D53" s="46" t="s">
        <v>645</v>
      </c>
      <c r="E53" s="47" t="s">
        <v>646</v>
      </c>
      <c r="F53" s="59">
        <v>5</v>
      </c>
      <c r="G53" s="59">
        <v>4</v>
      </c>
      <c r="H53" s="60">
        <f t="shared" si="2"/>
        <v>9</v>
      </c>
      <c r="I53" s="3">
        <v>7.75</v>
      </c>
      <c r="J53" s="3">
        <v>1.25</v>
      </c>
      <c r="K53" s="3">
        <v>9</v>
      </c>
    </row>
    <row r="54" spans="1:11" ht="20.5">
      <c r="A54" s="1"/>
      <c r="B54" s="1"/>
      <c r="C54" s="1"/>
      <c r="D54" s="1"/>
      <c r="E54" s="56" t="s">
        <v>103</v>
      </c>
      <c r="F54" s="61">
        <f>SUM(F5:F53)</f>
        <v>203</v>
      </c>
      <c r="G54" s="61">
        <f t="shared" ref="G54:H54" si="3">SUM(G5:G53)</f>
        <v>189</v>
      </c>
      <c r="H54" s="61">
        <f t="shared" si="3"/>
        <v>392</v>
      </c>
      <c r="I54" s="3">
        <f>SUM(I5:I53)</f>
        <v>364.625</v>
      </c>
      <c r="J54" s="3">
        <f t="shared" ref="J54:K54" si="4">SUM(J5:J53)</f>
        <v>57.833333333333336</v>
      </c>
      <c r="K54" s="3">
        <f t="shared" si="4"/>
        <v>430.04166666666663</v>
      </c>
    </row>
    <row r="55" spans="1:11" ht="20.5">
      <c r="E55" s="56" t="s">
        <v>738</v>
      </c>
      <c r="F55" s="61">
        <f t="shared" ref="F55:K55" si="5">(F54/49)</f>
        <v>4.1428571428571432</v>
      </c>
      <c r="G55" s="61">
        <f t="shared" si="5"/>
        <v>3.8571428571428572</v>
      </c>
      <c r="H55" s="61">
        <f t="shared" si="5"/>
        <v>8</v>
      </c>
      <c r="I55" s="3">
        <f t="shared" si="5"/>
        <v>7.4413265306122449</v>
      </c>
      <c r="J55" s="3">
        <f t="shared" si="5"/>
        <v>1.1802721088435375</v>
      </c>
      <c r="K55" s="3">
        <f t="shared" si="5"/>
        <v>8.7763605442176864</v>
      </c>
    </row>
    <row r="56" spans="1:11" ht="20.5">
      <c r="E56" s="56" t="s">
        <v>739</v>
      </c>
      <c r="F56" s="61">
        <f>(F54*100)/240</f>
        <v>84.583333333333329</v>
      </c>
      <c r="G56" s="61">
        <f>(G54*100)/240</f>
        <v>78.75</v>
      </c>
      <c r="H56" s="61">
        <f>(H54*100)/480</f>
        <v>81.666666666666671</v>
      </c>
      <c r="I56" s="3">
        <f>(I54*100)/490</f>
        <v>74.413265306122454</v>
      </c>
      <c r="J56" s="3">
        <f>(J54*100)/98</f>
        <v>59.013605442176875</v>
      </c>
      <c r="K56" s="3">
        <f>(K54*100)/588</f>
        <v>73.136337868480723</v>
      </c>
    </row>
  </sheetData>
  <mergeCells count="5">
    <mergeCell ref="A3:A4"/>
    <mergeCell ref="B3:B4"/>
    <mergeCell ref="C3:E4"/>
    <mergeCell ref="A1:K1"/>
    <mergeCell ref="A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6F6D-2F4A-4058-8983-0AD455D2E292}">
  <dimension ref="A1:K55"/>
  <sheetViews>
    <sheetView workbookViewId="0">
      <selection activeCell="N54" sqref="N54"/>
    </sheetView>
  </sheetViews>
  <sheetFormatPr defaultRowHeight="20.5"/>
  <cols>
    <col min="1" max="1" width="6.6328125" style="1" customWidth="1"/>
    <col min="2" max="4" width="8.7265625" style="1"/>
    <col min="5" max="5" width="12.54296875" style="1" customWidth="1"/>
    <col min="6" max="6" width="9" style="1" customWidth="1"/>
    <col min="7" max="7" width="9.453125" style="1" customWidth="1"/>
    <col min="8" max="8" width="9.26953125" style="1" customWidth="1"/>
    <col min="9" max="16384" width="8.7265625" style="1"/>
  </cols>
  <sheetData>
    <row r="1" spans="1:11">
      <c r="A1" s="74" t="s">
        <v>740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 thickBot="1">
      <c r="A2" s="75" t="s">
        <v>741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>
      <c r="A3" s="81" t="s">
        <v>0</v>
      </c>
      <c r="B3" s="83" t="s">
        <v>1</v>
      </c>
      <c r="C3" s="83" t="s">
        <v>2</v>
      </c>
      <c r="D3" s="83"/>
      <c r="E3" s="83"/>
      <c r="F3" s="57" t="s">
        <v>749</v>
      </c>
      <c r="G3" s="57" t="s">
        <v>750</v>
      </c>
      <c r="H3" s="57" t="s">
        <v>751</v>
      </c>
      <c r="I3" s="52" t="s">
        <v>479</v>
      </c>
      <c r="J3" s="52" t="s">
        <v>737</v>
      </c>
      <c r="K3" s="53" t="s">
        <v>103</v>
      </c>
    </row>
    <row r="4" spans="1:11" ht="21" thickBot="1">
      <c r="A4" s="82"/>
      <c r="B4" s="84"/>
      <c r="C4" s="84"/>
      <c r="D4" s="84"/>
      <c r="E4" s="84"/>
      <c r="F4" s="58">
        <v>5</v>
      </c>
      <c r="G4" s="58">
        <v>5</v>
      </c>
      <c r="H4" s="58">
        <v>10</v>
      </c>
      <c r="I4" s="54">
        <v>10</v>
      </c>
      <c r="J4" s="54">
        <v>2</v>
      </c>
      <c r="K4" s="55">
        <v>12</v>
      </c>
    </row>
    <row r="5" spans="1:11">
      <c r="A5" s="11">
        <v>1</v>
      </c>
      <c r="B5" s="11">
        <v>30081</v>
      </c>
      <c r="C5" s="49" t="s">
        <v>3</v>
      </c>
      <c r="D5" s="50" t="s">
        <v>647</v>
      </c>
      <c r="E5" s="51" t="s">
        <v>648</v>
      </c>
      <c r="F5" s="59">
        <v>4</v>
      </c>
      <c r="G5" s="59">
        <v>3</v>
      </c>
      <c r="H5" s="60">
        <f t="shared" ref="H5:H25" si="0">F5+G5</f>
        <v>7</v>
      </c>
      <c r="I5" s="6">
        <v>7.375</v>
      </c>
      <c r="J5" s="6">
        <v>1</v>
      </c>
      <c r="K5" s="6">
        <v>8.375</v>
      </c>
    </row>
    <row r="6" spans="1:11">
      <c r="A6" s="12">
        <v>2</v>
      </c>
      <c r="B6" s="12">
        <v>30107</v>
      </c>
      <c r="C6" s="18" t="s">
        <v>3</v>
      </c>
      <c r="D6" s="19" t="s">
        <v>649</v>
      </c>
      <c r="E6" s="20" t="s">
        <v>650</v>
      </c>
      <c r="F6" s="59">
        <v>4</v>
      </c>
      <c r="G6" s="59">
        <v>3</v>
      </c>
      <c r="H6" s="60">
        <f t="shared" si="0"/>
        <v>7</v>
      </c>
      <c r="I6" s="3">
        <v>10.125</v>
      </c>
      <c r="J6" s="3">
        <v>1.4166666666666667</v>
      </c>
      <c r="K6" s="3">
        <v>11</v>
      </c>
    </row>
    <row r="7" spans="1:11">
      <c r="A7" s="12">
        <v>3</v>
      </c>
      <c r="B7" s="12">
        <v>30111</v>
      </c>
      <c r="C7" s="18" t="s">
        <v>3</v>
      </c>
      <c r="D7" s="19" t="s">
        <v>651</v>
      </c>
      <c r="E7" s="20" t="s">
        <v>652</v>
      </c>
      <c r="F7" s="59">
        <v>5</v>
      </c>
      <c r="G7" s="59">
        <v>4</v>
      </c>
      <c r="H7" s="60">
        <f t="shared" si="0"/>
        <v>9</v>
      </c>
      <c r="I7" s="3">
        <v>6.25</v>
      </c>
      <c r="J7" s="3">
        <v>2</v>
      </c>
      <c r="K7" s="3">
        <v>8.25</v>
      </c>
    </row>
    <row r="8" spans="1:11">
      <c r="A8" s="12">
        <v>4</v>
      </c>
      <c r="B8" s="12">
        <v>30142</v>
      </c>
      <c r="C8" s="18" t="s">
        <v>3</v>
      </c>
      <c r="D8" s="19" t="s">
        <v>12</v>
      </c>
      <c r="E8" s="20" t="s">
        <v>653</v>
      </c>
      <c r="F8" s="59">
        <v>4</v>
      </c>
      <c r="G8" s="59">
        <v>3</v>
      </c>
      <c r="H8" s="60">
        <f t="shared" si="0"/>
        <v>7</v>
      </c>
      <c r="I8" s="3">
        <v>7.625</v>
      </c>
      <c r="J8" s="3">
        <v>1.0833333333333333</v>
      </c>
      <c r="K8" s="3">
        <v>8.7083333333333339</v>
      </c>
    </row>
    <row r="9" spans="1:11">
      <c r="A9" s="12">
        <v>5</v>
      </c>
      <c r="B9" s="12">
        <v>30181</v>
      </c>
      <c r="C9" s="18" t="s">
        <v>3</v>
      </c>
      <c r="D9" s="19" t="s">
        <v>390</v>
      </c>
      <c r="E9" s="20" t="s">
        <v>654</v>
      </c>
      <c r="F9" s="59">
        <v>3</v>
      </c>
      <c r="G9" s="59">
        <v>4</v>
      </c>
      <c r="H9" s="60">
        <f t="shared" si="0"/>
        <v>7</v>
      </c>
      <c r="I9" s="3">
        <v>5</v>
      </c>
      <c r="J9" s="3">
        <v>1.0833333333333333</v>
      </c>
      <c r="K9" s="3">
        <v>6</v>
      </c>
    </row>
    <row r="10" spans="1:11">
      <c r="A10" s="12">
        <v>6</v>
      </c>
      <c r="B10" s="12">
        <v>30189</v>
      </c>
      <c r="C10" s="18" t="s">
        <v>3</v>
      </c>
      <c r="D10" s="19" t="s">
        <v>655</v>
      </c>
      <c r="E10" s="20" t="s">
        <v>656</v>
      </c>
      <c r="F10" s="59">
        <v>4</v>
      </c>
      <c r="G10" s="59">
        <v>5</v>
      </c>
      <c r="H10" s="60">
        <f t="shared" si="0"/>
        <v>9</v>
      </c>
      <c r="I10" s="3">
        <v>10</v>
      </c>
      <c r="J10" s="3">
        <v>2</v>
      </c>
      <c r="K10" s="3">
        <v>12</v>
      </c>
    </row>
    <row r="11" spans="1:11">
      <c r="A11" s="12">
        <v>7</v>
      </c>
      <c r="B11" s="12">
        <v>30190</v>
      </c>
      <c r="C11" s="18" t="s">
        <v>3</v>
      </c>
      <c r="D11" s="19" t="s">
        <v>657</v>
      </c>
      <c r="E11" s="20" t="s">
        <v>658</v>
      </c>
      <c r="F11" s="59">
        <v>5</v>
      </c>
      <c r="G11" s="59">
        <v>4</v>
      </c>
      <c r="H11" s="60">
        <f t="shared" si="0"/>
        <v>9</v>
      </c>
      <c r="I11" s="3">
        <v>5</v>
      </c>
      <c r="J11" s="3">
        <v>1</v>
      </c>
      <c r="K11" s="3">
        <v>6</v>
      </c>
    </row>
    <row r="12" spans="1:11">
      <c r="A12" s="12">
        <v>8</v>
      </c>
      <c r="B12" s="12">
        <v>30225</v>
      </c>
      <c r="C12" s="18" t="s">
        <v>3</v>
      </c>
      <c r="D12" s="19" t="s">
        <v>659</v>
      </c>
      <c r="E12" s="20" t="s">
        <v>660</v>
      </c>
      <c r="F12" s="59">
        <v>4</v>
      </c>
      <c r="G12" s="59">
        <v>3</v>
      </c>
      <c r="H12" s="60">
        <f t="shared" si="0"/>
        <v>7</v>
      </c>
      <c r="I12" s="3">
        <v>5.25</v>
      </c>
      <c r="J12" s="3">
        <v>0.91666666666666663</v>
      </c>
      <c r="K12" s="3">
        <v>6.166666666666667</v>
      </c>
    </row>
    <row r="13" spans="1:11">
      <c r="A13" s="12">
        <v>9</v>
      </c>
      <c r="B13" s="12">
        <v>31056</v>
      </c>
      <c r="C13" s="18" t="s">
        <v>3</v>
      </c>
      <c r="D13" s="19" t="s">
        <v>661</v>
      </c>
      <c r="E13" s="20" t="s">
        <v>662</v>
      </c>
      <c r="F13" s="59">
        <v>3</v>
      </c>
      <c r="G13" s="59">
        <v>4</v>
      </c>
      <c r="H13" s="60">
        <f t="shared" si="0"/>
        <v>7</v>
      </c>
      <c r="I13" s="3">
        <v>9.25</v>
      </c>
      <c r="J13" s="3">
        <v>1.1666666666666667</v>
      </c>
      <c r="K13" s="3">
        <v>10.416666666666666</v>
      </c>
    </row>
    <row r="14" spans="1:11">
      <c r="A14" s="12">
        <v>10</v>
      </c>
      <c r="B14" s="12">
        <v>31058</v>
      </c>
      <c r="C14" s="18" t="s">
        <v>3</v>
      </c>
      <c r="D14" s="19" t="s">
        <v>663</v>
      </c>
      <c r="E14" s="20" t="s">
        <v>664</v>
      </c>
      <c r="F14" s="59">
        <v>4</v>
      </c>
      <c r="G14" s="59">
        <v>3</v>
      </c>
      <c r="H14" s="60">
        <f t="shared" si="0"/>
        <v>7</v>
      </c>
      <c r="I14" s="3">
        <v>10</v>
      </c>
      <c r="J14" s="3">
        <v>1.8333333333333333</v>
      </c>
      <c r="K14" s="3">
        <v>12</v>
      </c>
    </row>
    <row r="15" spans="1:11">
      <c r="A15" s="12">
        <v>11</v>
      </c>
      <c r="B15" s="12">
        <v>31190</v>
      </c>
      <c r="C15" s="18" t="s">
        <v>3</v>
      </c>
      <c r="D15" s="19" t="s">
        <v>665</v>
      </c>
      <c r="E15" s="20" t="s">
        <v>666</v>
      </c>
      <c r="F15" s="59">
        <v>5</v>
      </c>
      <c r="G15" s="59">
        <v>4</v>
      </c>
      <c r="H15" s="60">
        <f t="shared" si="0"/>
        <v>9</v>
      </c>
      <c r="I15" s="3">
        <v>10</v>
      </c>
      <c r="J15" s="3">
        <v>2</v>
      </c>
      <c r="K15" s="3">
        <v>12</v>
      </c>
    </row>
    <row r="16" spans="1:11">
      <c r="A16" s="12">
        <v>12</v>
      </c>
      <c r="B16" s="12">
        <v>31191</v>
      </c>
      <c r="C16" s="18" t="s">
        <v>3</v>
      </c>
      <c r="D16" s="19" t="s">
        <v>667</v>
      </c>
      <c r="E16" s="20" t="s">
        <v>668</v>
      </c>
      <c r="F16" s="59">
        <v>4</v>
      </c>
      <c r="G16" s="59">
        <v>3</v>
      </c>
      <c r="H16" s="60">
        <f t="shared" si="0"/>
        <v>7</v>
      </c>
      <c r="I16" s="3">
        <v>10</v>
      </c>
      <c r="J16" s="3">
        <v>2</v>
      </c>
      <c r="K16" s="3">
        <v>12</v>
      </c>
    </row>
    <row r="17" spans="1:11">
      <c r="A17" s="12">
        <v>13</v>
      </c>
      <c r="B17" s="12">
        <v>31192</v>
      </c>
      <c r="C17" s="18" t="s">
        <v>3</v>
      </c>
      <c r="D17" s="19" t="s">
        <v>669</v>
      </c>
      <c r="E17" s="20" t="s">
        <v>670</v>
      </c>
      <c r="F17" s="59">
        <v>3</v>
      </c>
      <c r="G17" s="59">
        <v>4</v>
      </c>
      <c r="H17" s="60">
        <f t="shared" si="0"/>
        <v>7</v>
      </c>
      <c r="I17" s="3">
        <v>10</v>
      </c>
      <c r="J17" s="3">
        <v>1.75</v>
      </c>
      <c r="K17" s="3">
        <v>12</v>
      </c>
    </row>
    <row r="18" spans="1:11">
      <c r="A18" s="12">
        <v>14</v>
      </c>
      <c r="B18" s="12">
        <v>31193</v>
      </c>
      <c r="C18" s="18" t="s">
        <v>3</v>
      </c>
      <c r="D18" s="19" t="s">
        <v>671</v>
      </c>
      <c r="E18" s="20" t="s">
        <v>672</v>
      </c>
      <c r="F18" s="59">
        <v>4</v>
      </c>
      <c r="G18" s="59">
        <v>5</v>
      </c>
      <c r="H18" s="60">
        <f t="shared" si="0"/>
        <v>9</v>
      </c>
      <c r="I18" s="3">
        <v>10</v>
      </c>
      <c r="J18" s="3">
        <v>1.5</v>
      </c>
      <c r="K18" s="3">
        <v>12</v>
      </c>
    </row>
    <row r="19" spans="1:11">
      <c r="A19" s="12">
        <v>15</v>
      </c>
      <c r="B19" s="12">
        <v>31194</v>
      </c>
      <c r="C19" s="18" t="s">
        <v>3</v>
      </c>
      <c r="D19" s="19" t="s">
        <v>110</v>
      </c>
      <c r="E19" s="20" t="s">
        <v>673</v>
      </c>
      <c r="F19" s="59">
        <v>5</v>
      </c>
      <c r="G19" s="59">
        <v>4</v>
      </c>
      <c r="H19" s="60">
        <f t="shared" si="0"/>
        <v>9</v>
      </c>
      <c r="I19" s="3">
        <v>9.5</v>
      </c>
      <c r="J19" s="3">
        <v>1.3333333333333333</v>
      </c>
      <c r="K19" s="3">
        <v>10.833333333333334</v>
      </c>
    </row>
    <row r="20" spans="1:11">
      <c r="A20" s="12">
        <v>16</v>
      </c>
      <c r="B20" s="12">
        <v>31195</v>
      </c>
      <c r="C20" s="18" t="s">
        <v>3</v>
      </c>
      <c r="D20" s="19" t="s">
        <v>674</v>
      </c>
      <c r="E20" s="20" t="s">
        <v>675</v>
      </c>
      <c r="F20" s="59">
        <v>4</v>
      </c>
      <c r="G20" s="59">
        <v>5</v>
      </c>
      <c r="H20" s="60">
        <f t="shared" si="0"/>
        <v>9</v>
      </c>
      <c r="I20" s="3">
        <v>10</v>
      </c>
      <c r="J20" s="3">
        <v>2</v>
      </c>
      <c r="K20" s="3">
        <v>12.416666666666666</v>
      </c>
    </row>
    <row r="21" spans="1:11">
      <c r="A21" s="12">
        <v>17</v>
      </c>
      <c r="B21" s="12">
        <v>31196</v>
      </c>
      <c r="C21" s="18" t="s">
        <v>3</v>
      </c>
      <c r="D21" s="19" t="s">
        <v>676</v>
      </c>
      <c r="E21" s="20" t="s">
        <v>677</v>
      </c>
      <c r="F21" s="59">
        <v>5</v>
      </c>
      <c r="G21" s="59">
        <v>4</v>
      </c>
      <c r="H21" s="60">
        <f t="shared" si="0"/>
        <v>9</v>
      </c>
      <c r="I21" s="3">
        <v>9.625</v>
      </c>
      <c r="J21" s="3">
        <v>1.3333333333333333</v>
      </c>
      <c r="K21" s="3">
        <v>10.958333333333334</v>
      </c>
    </row>
    <row r="22" spans="1:11">
      <c r="A22" s="12">
        <v>18</v>
      </c>
      <c r="B22" s="12">
        <v>31197</v>
      </c>
      <c r="C22" s="18" t="s">
        <v>3</v>
      </c>
      <c r="D22" s="19" t="s">
        <v>678</v>
      </c>
      <c r="E22" s="20" t="s">
        <v>679</v>
      </c>
      <c r="F22" s="59">
        <v>4</v>
      </c>
      <c r="G22" s="59">
        <v>3</v>
      </c>
      <c r="H22" s="60">
        <f t="shared" si="0"/>
        <v>7</v>
      </c>
      <c r="I22" s="3">
        <v>10</v>
      </c>
      <c r="J22" s="3">
        <v>1.5</v>
      </c>
      <c r="K22" s="3">
        <v>12</v>
      </c>
    </row>
    <row r="23" spans="1:11">
      <c r="A23" s="12">
        <v>19</v>
      </c>
      <c r="B23" s="12">
        <v>31198</v>
      </c>
      <c r="C23" s="18" t="s">
        <v>3</v>
      </c>
      <c r="D23" s="19" t="s">
        <v>680</v>
      </c>
      <c r="E23" s="20" t="s">
        <v>64</v>
      </c>
      <c r="F23" s="59">
        <v>4</v>
      </c>
      <c r="G23" s="59">
        <v>5</v>
      </c>
      <c r="H23" s="60">
        <f t="shared" si="0"/>
        <v>9</v>
      </c>
      <c r="I23" s="3">
        <v>5.25</v>
      </c>
      <c r="J23" s="3">
        <v>1.5</v>
      </c>
      <c r="K23" s="3">
        <v>6.75</v>
      </c>
    </row>
    <row r="24" spans="1:11">
      <c r="A24" s="12">
        <v>20</v>
      </c>
      <c r="B24" s="12">
        <v>31411</v>
      </c>
      <c r="C24" s="18" t="s">
        <v>3</v>
      </c>
      <c r="D24" s="19" t="s">
        <v>681</v>
      </c>
      <c r="E24" s="20" t="s">
        <v>682</v>
      </c>
      <c r="F24" s="59">
        <v>5</v>
      </c>
      <c r="G24" s="59">
        <v>4</v>
      </c>
      <c r="H24" s="60">
        <f t="shared" si="0"/>
        <v>9</v>
      </c>
      <c r="I24" s="3">
        <v>7.75</v>
      </c>
      <c r="J24" s="3">
        <v>1.1666666666666667</v>
      </c>
      <c r="K24" s="3">
        <v>8.9166666666666661</v>
      </c>
    </row>
    <row r="25" spans="1:11">
      <c r="A25" s="12">
        <v>21</v>
      </c>
      <c r="B25" s="12">
        <v>31451</v>
      </c>
      <c r="C25" s="18" t="s">
        <v>3</v>
      </c>
      <c r="D25" s="19" t="s">
        <v>116</v>
      </c>
      <c r="E25" s="20" t="s">
        <v>683</v>
      </c>
      <c r="F25" s="59">
        <v>4</v>
      </c>
      <c r="G25" s="59">
        <v>3</v>
      </c>
      <c r="H25" s="60">
        <f t="shared" si="0"/>
        <v>7</v>
      </c>
      <c r="I25" s="3">
        <v>10</v>
      </c>
      <c r="J25" s="3">
        <v>1.6666666666666667</v>
      </c>
      <c r="K25" s="3">
        <v>12</v>
      </c>
    </row>
    <row r="26" spans="1:11">
      <c r="A26" s="12">
        <v>22</v>
      </c>
      <c r="B26" s="12">
        <v>32091</v>
      </c>
      <c r="C26" s="18" t="s">
        <v>3</v>
      </c>
      <c r="D26" s="19" t="s">
        <v>684</v>
      </c>
      <c r="E26" s="20" t="s">
        <v>685</v>
      </c>
      <c r="F26" s="59">
        <v>4</v>
      </c>
      <c r="G26" s="59">
        <v>5</v>
      </c>
      <c r="H26" s="60">
        <f t="shared" ref="H26:H37" si="1">F26+G26</f>
        <v>9</v>
      </c>
      <c r="I26" s="3">
        <v>10</v>
      </c>
      <c r="J26" s="3">
        <v>1.8333333333333333</v>
      </c>
      <c r="K26" s="3">
        <v>12</v>
      </c>
    </row>
    <row r="27" spans="1:11">
      <c r="A27" s="12">
        <v>23</v>
      </c>
      <c r="B27" s="12">
        <v>32510</v>
      </c>
      <c r="C27" s="18" t="s">
        <v>3</v>
      </c>
      <c r="D27" s="19" t="s">
        <v>686</v>
      </c>
      <c r="E27" s="20" t="s">
        <v>687</v>
      </c>
      <c r="F27" s="59">
        <v>5</v>
      </c>
      <c r="G27" s="59">
        <v>4</v>
      </c>
      <c r="H27" s="60">
        <f t="shared" si="1"/>
        <v>9</v>
      </c>
      <c r="I27" s="3">
        <v>10</v>
      </c>
      <c r="J27" s="3">
        <v>2</v>
      </c>
      <c r="K27" s="3">
        <v>12</v>
      </c>
    </row>
    <row r="28" spans="1:11">
      <c r="A28" s="12">
        <v>24</v>
      </c>
      <c r="B28" s="12">
        <v>32914</v>
      </c>
      <c r="C28" s="18" t="s">
        <v>3</v>
      </c>
      <c r="D28" s="19" t="s">
        <v>688</v>
      </c>
      <c r="E28" s="20" t="s">
        <v>689</v>
      </c>
      <c r="F28" s="59">
        <v>4</v>
      </c>
      <c r="G28" s="59">
        <v>3</v>
      </c>
      <c r="H28" s="60">
        <f t="shared" si="1"/>
        <v>7</v>
      </c>
      <c r="I28" s="3">
        <v>10</v>
      </c>
      <c r="J28" s="3">
        <v>2</v>
      </c>
      <c r="K28" s="3">
        <v>12.25</v>
      </c>
    </row>
    <row r="29" spans="1:11">
      <c r="A29" s="12">
        <v>25</v>
      </c>
      <c r="B29" s="12">
        <v>30049</v>
      </c>
      <c r="C29" s="18" t="s">
        <v>50</v>
      </c>
      <c r="D29" s="19" t="s">
        <v>690</v>
      </c>
      <c r="E29" s="20" t="s">
        <v>691</v>
      </c>
      <c r="F29" s="59">
        <v>3</v>
      </c>
      <c r="G29" s="59">
        <v>4</v>
      </c>
      <c r="H29" s="60">
        <f t="shared" si="1"/>
        <v>7</v>
      </c>
      <c r="I29" s="3">
        <v>10</v>
      </c>
      <c r="J29" s="3">
        <v>1.6666666666666667</v>
      </c>
      <c r="K29" s="3">
        <v>12</v>
      </c>
    </row>
    <row r="30" spans="1:11">
      <c r="A30" s="12">
        <v>26</v>
      </c>
      <c r="B30" s="12">
        <v>30056</v>
      </c>
      <c r="C30" s="18" t="s">
        <v>50</v>
      </c>
      <c r="D30" s="19" t="s">
        <v>692</v>
      </c>
      <c r="E30" s="20" t="s">
        <v>693</v>
      </c>
      <c r="F30" s="59">
        <v>4</v>
      </c>
      <c r="G30" s="59">
        <v>5</v>
      </c>
      <c r="H30" s="60">
        <f t="shared" si="1"/>
        <v>9</v>
      </c>
      <c r="I30" s="3">
        <v>10</v>
      </c>
      <c r="J30" s="3">
        <v>1.8333333333333333</v>
      </c>
      <c r="K30" s="3">
        <v>12</v>
      </c>
    </row>
    <row r="31" spans="1:11">
      <c r="A31" s="12">
        <v>27</v>
      </c>
      <c r="B31" s="12">
        <v>30090</v>
      </c>
      <c r="C31" s="18" t="s">
        <v>50</v>
      </c>
      <c r="D31" s="19" t="s">
        <v>694</v>
      </c>
      <c r="E31" s="20" t="s">
        <v>695</v>
      </c>
      <c r="F31" s="59">
        <v>5</v>
      </c>
      <c r="G31" s="59">
        <v>4</v>
      </c>
      <c r="H31" s="60">
        <f t="shared" si="1"/>
        <v>9</v>
      </c>
      <c r="I31" s="3">
        <v>9.75</v>
      </c>
      <c r="J31" s="3">
        <v>1.8333333333333333</v>
      </c>
      <c r="K31" s="3">
        <v>11.583333333333334</v>
      </c>
    </row>
    <row r="32" spans="1:11">
      <c r="A32" s="12">
        <v>28</v>
      </c>
      <c r="B32" s="12">
        <v>30101</v>
      </c>
      <c r="C32" s="18" t="s">
        <v>50</v>
      </c>
      <c r="D32" s="19" t="s">
        <v>696</v>
      </c>
      <c r="E32" s="20" t="s">
        <v>697</v>
      </c>
      <c r="F32" s="59">
        <v>4</v>
      </c>
      <c r="G32" s="59">
        <v>5</v>
      </c>
      <c r="H32" s="60">
        <f t="shared" si="1"/>
        <v>9</v>
      </c>
      <c r="I32" s="3">
        <v>9.625</v>
      </c>
      <c r="J32" s="3">
        <v>1.3333333333333333</v>
      </c>
      <c r="K32" s="3">
        <v>10.958333333333334</v>
      </c>
    </row>
    <row r="33" spans="1:11">
      <c r="A33" s="12">
        <v>29</v>
      </c>
      <c r="B33" s="12">
        <v>30124</v>
      </c>
      <c r="C33" s="18" t="s">
        <v>50</v>
      </c>
      <c r="D33" s="19" t="s">
        <v>698</v>
      </c>
      <c r="E33" s="20" t="s">
        <v>699</v>
      </c>
      <c r="F33" s="59">
        <v>5</v>
      </c>
      <c r="G33" s="59">
        <v>4</v>
      </c>
      <c r="H33" s="60">
        <f t="shared" si="1"/>
        <v>9</v>
      </c>
      <c r="I33" s="3">
        <v>10</v>
      </c>
      <c r="J33" s="3">
        <v>2</v>
      </c>
      <c r="K33" s="3">
        <v>12</v>
      </c>
    </row>
    <row r="34" spans="1:11">
      <c r="A34" s="12">
        <v>30</v>
      </c>
      <c r="B34" s="12">
        <v>30125</v>
      </c>
      <c r="C34" s="18" t="s">
        <v>50</v>
      </c>
      <c r="D34" s="19" t="s">
        <v>700</v>
      </c>
      <c r="E34" s="20" t="s">
        <v>701</v>
      </c>
      <c r="F34" s="59">
        <v>4</v>
      </c>
      <c r="G34" s="59">
        <v>3</v>
      </c>
      <c r="H34" s="60">
        <f t="shared" si="1"/>
        <v>7</v>
      </c>
      <c r="I34" s="3">
        <v>10</v>
      </c>
      <c r="J34" s="3">
        <v>1.8333333333333333</v>
      </c>
      <c r="K34" s="3">
        <v>12</v>
      </c>
    </row>
    <row r="35" spans="1:11">
      <c r="A35" s="12">
        <v>31</v>
      </c>
      <c r="B35" s="12">
        <v>30131</v>
      </c>
      <c r="C35" s="18" t="s">
        <v>50</v>
      </c>
      <c r="D35" s="19" t="s">
        <v>702</v>
      </c>
      <c r="E35" s="20" t="s">
        <v>703</v>
      </c>
      <c r="F35" s="59">
        <v>4</v>
      </c>
      <c r="G35" s="59">
        <v>5</v>
      </c>
      <c r="H35" s="60">
        <f t="shared" si="1"/>
        <v>9</v>
      </c>
      <c r="I35" s="3">
        <v>5</v>
      </c>
      <c r="J35" s="3">
        <v>1</v>
      </c>
      <c r="K35" s="3">
        <v>6</v>
      </c>
    </row>
    <row r="36" spans="1:11">
      <c r="A36" s="12">
        <v>32</v>
      </c>
      <c r="B36" s="12">
        <v>30160</v>
      </c>
      <c r="C36" s="18" t="s">
        <v>50</v>
      </c>
      <c r="D36" s="19" t="s">
        <v>704</v>
      </c>
      <c r="E36" s="20" t="s">
        <v>705</v>
      </c>
      <c r="F36" s="59">
        <v>5</v>
      </c>
      <c r="G36" s="59">
        <v>4</v>
      </c>
      <c r="H36" s="60">
        <f t="shared" si="1"/>
        <v>9</v>
      </c>
      <c r="I36" s="3">
        <v>10</v>
      </c>
      <c r="J36" s="3">
        <v>2</v>
      </c>
      <c r="K36" s="3">
        <v>12</v>
      </c>
    </row>
    <row r="37" spans="1:11">
      <c r="A37" s="12">
        <v>33</v>
      </c>
      <c r="B37" s="12">
        <v>30170</v>
      </c>
      <c r="C37" s="18" t="s">
        <v>50</v>
      </c>
      <c r="D37" s="19" t="s">
        <v>706</v>
      </c>
      <c r="E37" s="20" t="s">
        <v>707</v>
      </c>
      <c r="F37" s="59">
        <v>4</v>
      </c>
      <c r="G37" s="59">
        <v>3</v>
      </c>
      <c r="H37" s="60">
        <f t="shared" si="1"/>
        <v>7</v>
      </c>
      <c r="I37" s="3">
        <v>10</v>
      </c>
      <c r="J37" s="3">
        <v>2</v>
      </c>
      <c r="K37" s="3">
        <v>12</v>
      </c>
    </row>
    <row r="38" spans="1:11">
      <c r="A38" s="12">
        <v>34</v>
      </c>
      <c r="B38" s="12">
        <v>30200</v>
      </c>
      <c r="C38" s="18" t="s">
        <v>50</v>
      </c>
      <c r="D38" s="19" t="s">
        <v>708</v>
      </c>
      <c r="E38" s="20" t="s">
        <v>709</v>
      </c>
      <c r="F38" s="59">
        <v>4</v>
      </c>
      <c r="G38" s="59">
        <v>5</v>
      </c>
      <c r="H38" s="60">
        <f t="shared" ref="H38:H52" si="2">F38+G38</f>
        <v>9</v>
      </c>
      <c r="I38" s="3">
        <v>5</v>
      </c>
      <c r="J38" s="3">
        <v>1.5</v>
      </c>
      <c r="K38" s="3">
        <v>7</v>
      </c>
    </row>
    <row r="39" spans="1:11">
      <c r="A39" s="12">
        <v>35</v>
      </c>
      <c r="B39" s="12">
        <v>30207</v>
      </c>
      <c r="C39" s="18" t="s">
        <v>50</v>
      </c>
      <c r="D39" s="19" t="s">
        <v>710</v>
      </c>
      <c r="E39" s="20" t="s">
        <v>711</v>
      </c>
      <c r="F39" s="59">
        <v>5</v>
      </c>
      <c r="G39" s="59">
        <v>4</v>
      </c>
      <c r="H39" s="60">
        <f t="shared" si="2"/>
        <v>9</v>
      </c>
      <c r="I39" s="3">
        <v>10</v>
      </c>
      <c r="J39" s="3">
        <v>1.8333333333333333</v>
      </c>
      <c r="K39" s="3">
        <v>12</v>
      </c>
    </row>
    <row r="40" spans="1:11">
      <c r="A40" s="12">
        <v>36</v>
      </c>
      <c r="B40" s="12">
        <v>30208</v>
      </c>
      <c r="C40" s="18" t="s">
        <v>50</v>
      </c>
      <c r="D40" s="19" t="s">
        <v>712</v>
      </c>
      <c r="E40" s="20" t="s">
        <v>268</v>
      </c>
      <c r="F40" s="59">
        <v>4</v>
      </c>
      <c r="G40" s="59">
        <v>3</v>
      </c>
      <c r="H40" s="60">
        <f t="shared" si="2"/>
        <v>7</v>
      </c>
      <c r="I40" s="3">
        <v>10</v>
      </c>
      <c r="J40" s="3">
        <v>1.5</v>
      </c>
      <c r="K40" s="3">
        <v>12</v>
      </c>
    </row>
    <row r="41" spans="1:11">
      <c r="A41" s="12">
        <v>37</v>
      </c>
      <c r="B41" s="12">
        <v>30238</v>
      </c>
      <c r="C41" s="18" t="s">
        <v>50</v>
      </c>
      <c r="D41" s="19" t="s">
        <v>713</v>
      </c>
      <c r="E41" s="20" t="s">
        <v>714</v>
      </c>
      <c r="F41" s="59">
        <v>4</v>
      </c>
      <c r="G41" s="59">
        <v>3</v>
      </c>
      <c r="H41" s="60">
        <f t="shared" si="2"/>
        <v>7</v>
      </c>
      <c r="I41" s="3">
        <v>10</v>
      </c>
      <c r="J41" s="3">
        <v>1.3333333333333333</v>
      </c>
      <c r="K41" s="3">
        <v>11</v>
      </c>
    </row>
    <row r="42" spans="1:11">
      <c r="A42" s="12">
        <v>38</v>
      </c>
      <c r="B42" s="12">
        <v>30554</v>
      </c>
      <c r="C42" s="18" t="s">
        <v>50</v>
      </c>
      <c r="D42" s="19" t="s">
        <v>715</v>
      </c>
      <c r="E42" s="20" t="s">
        <v>716</v>
      </c>
      <c r="F42" s="59">
        <v>4</v>
      </c>
      <c r="G42" s="59">
        <v>5</v>
      </c>
      <c r="H42" s="60">
        <f t="shared" si="2"/>
        <v>9</v>
      </c>
      <c r="I42" s="3">
        <v>10</v>
      </c>
      <c r="J42" s="3">
        <v>2</v>
      </c>
      <c r="K42" s="3">
        <v>12</v>
      </c>
    </row>
    <row r="43" spans="1:11">
      <c r="A43" s="12">
        <v>39</v>
      </c>
      <c r="B43" s="12">
        <v>30750</v>
      </c>
      <c r="C43" s="18" t="s">
        <v>50</v>
      </c>
      <c r="D43" s="19" t="s">
        <v>717</v>
      </c>
      <c r="E43" s="20" t="s">
        <v>718</v>
      </c>
      <c r="F43" s="59">
        <v>5</v>
      </c>
      <c r="G43" s="59">
        <v>4</v>
      </c>
      <c r="H43" s="60">
        <f t="shared" si="2"/>
        <v>9</v>
      </c>
      <c r="I43" s="3">
        <v>10</v>
      </c>
      <c r="J43" s="3">
        <v>1.8333333333333333</v>
      </c>
      <c r="K43" s="3">
        <v>12</v>
      </c>
    </row>
    <row r="44" spans="1:11">
      <c r="A44" s="12">
        <v>40</v>
      </c>
      <c r="B44" s="12">
        <v>31200</v>
      </c>
      <c r="C44" s="18" t="s">
        <v>50</v>
      </c>
      <c r="D44" s="19" t="s">
        <v>719</v>
      </c>
      <c r="E44" s="20" t="s">
        <v>720</v>
      </c>
      <c r="F44" s="59">
        <v>4</v>
      </c>
      <c r="G44" s="59">
        <v>3</v>
      </c>
      <c r="H44" s="60">
        <f t="shared" si="2"/>
        <v>7</v>
      </c>
      <c r="I44" s="3">
        <v>9.25</v>
      </c>
      <c r="J44" s="3">
        <v>0.83333333333333337</v>
      </c>
      <c r="K44" s="3">
        <v>10.083333333333334</v>
      </c>
    </row>
    <row r="45" spans="1:11">
      <c r="A45" s="12">
        <v>41</v>
      </c>
      <c r="B45" s="12">
        <v>31202</v>
      </c>
      <c r="C45" s="18" t="s">
        <v>50</v>
      </c>
      <c r="D45" s="19" t="s">
        <v>721</v>
      </c>
      <c r="E45" s="20" t="s">
        <v>722</v>
      </c>
      <c r="F45" s="59">
        <v>3</v>
      </c>
      <c r="G45" s="59">
        <v>4</v>
      </c>
      <c r="H45" s="60">
        <f t="shared" si="2"/>
        <v>7</v>
      </c>
      <c r="I45" s="3">
        <v>10</v>
      </c>
      <c r="J45" s="3">
        <v>1.8333333333333333</v>
      </c>
      <c r="K45" s="3">
        <v>12</v>
      </c>
    </row>
    <row r="46" spans="1:11">
      <c r="A46" s="12">
        <v>42</v>
      </c>
      <c r="B46" s="12">
        <v>31203</v>
      </c>
      <c r="C46" s="18" t="s">
        <v>50</v>
      </c>
      <c r="D46" s="19" t="s">
        <v>723</v>
      </c>
      <c r="E46" s="20" t="s">
        <v>724</v>
      </c>
      <c r="F46" s="59">
        <v>4</v>
      </c>
      <c r="G46" s="59">
        <v>5</v>
      </c>
      <c r="H46" s="60">
        <f t="shared" si="2"/>
        <v>9</v>
      </c>
      <c r="I46" s="3">
        <v>10</v>
      </c>
      <c r="J46" s="3">
        <v>1.5</v>
      </c>
      <c r="K46" s="3">
        <v>12</v>
      </c>
    </row>
    <row r="47" spans="1:11">
      <c r="A47" s="12">
        <v>43</v>
      </c>
      <c r="B47" s="12">
        <v>31204</v>
      </c>
      <c r="C47" s="18" t="s">
        <v>50</v>
      </c>
      <c r="D47" s="19" t="s">
        <v>725</v>
      </c>
      <c r="E47" s="20" t="s">
        <v>726</v>
      </c>
      <c r="F47" s="59">
        <v>5</v>
      </c>
      <c r="G47" s="59">
        <v>4</v>
      </c>
      <c r="H47" s="60">
        <f t="shared" si="2"/>
        <v>9</v>
      </c>
      <c r="I47" s="3">
        <v>7.25</v>
      </c>
      <c r="J47" s="3">
        <v>1.1666666666666667</v>
      </c>
      <c r="K47" s="3">
        <v>8.4166666666666661</v>
      </c>
    </row>
    <row r="48" spans="1:11">
      <c r="A48" s="12">
        <v>44</v>
      </c>
      <c r="B48" s="12">
        <v>31208</v>
      </c>
      <c r="C48" s="18" t="s">
        <v>50</v>
      </c>
      <c r="D48" s="19" t="s">
        <v>727</v>
      </c>
      <c r="E48" s="20" t="s">
        <v>728</v>
      </c>
      <c r="F48" s="59">
        <v>4</v>
      </c>
      <c r="G48" s="59">
        <v>5</v>
      </c>
      <c r="H48" s="60">
        <f t="shared" si="2"/>
        <v>9</v>
      </c>
      <c r="I48" s="3">
        <v>7.25</v>
      </c>
      <c r="J48" s="3">
        <v>1.5</v>
      </c>
      <c r="K48" s="3">
        <v>8.75</v>
      </c>
    </row>
    <row r="49" spans="1:11">
      <c r="A49" s="12">
        <v>45</v>
      </c>
      <c r="B49" s="12">
        <v>32100</v>
      </c>
      <c r="C49" s="18" t="s">
        <v>50</v>
      </c>
      <c r="D49" s="19" t="s">
        <v>729</v>
      </c>
      <c r="E49" s="20" t="s">
        <v>730</v>
      </c>
      <c r="F49" s="59">
        <v>5</v>
      </c>
      <c r="G49" s="59">
        <v>4</v>
      </c>
      <c r="H49" s="60">
        <f t="shared" si="2"/>
        <v>9</v>
      </c>
      <c r="I49" s="3">
        <v>4</v>
      </c>
      <c r="J49" s="3">
        <v>1.5</v>
      </c>
      <c r="K49" s="3">
        <v>5.5</v>
      </c>
    </row>
    <row r="50" spans="1:11">
      <c r="A50" s="12">
        <v>46</v>
      </c>
      <c r="B50" s="12">
        <v>32511</v>
      </c>
      <c r="C50" s="18" t="s">
        <v>50</v>
      </c>
      <c r="D50" s="19" t="s">
        <v>731</v>
      </c>
      <c r="E50" s="20" t="s">
        <v>732</v>
      </c>
      <c r="F50" s="59">
        <v>4</v>
      </c>
      <c r="G50" s="59">
        <v>3</v>
      </c>
      <c r="H50" s="60">
        <f t="shared" si="2"/>
        <v>7</v>
      </c>
      <c r="I50" s="3">
        <v>10</v>
      </c>
      <c r="J50" s="3">
        <v>2</v>
      </c>
      <c r="K50" s="3">
        <v>12</v>
      </c>
    </row>
    <row r="51" spans="1:11">
      <c r="A51" s="12">
        <v>47</v>
      </c>
      <c r="B51" s="12">
        <v>32512</v>
      </c>
      <c r="C51" s="18" t="s">
        <v>50</v>
      </c>
      <c r="D51" s="19" t="s">
        <v>733</v>
      </c>
      <c r="E51" s="20" t="s">
        <v>734</v>
      </c>
      <c r="F51" s="59">
        <v>4</v>
      </c>
      <c r="G51" s="59">
        <v>5</v>
      </c>
      <c r="H51" s="60">
        <f t="shared" si="2"/>
        <v>9</v>
      </c>
      <c r="I51" s="3">
        <v>10</v>
      </c>
      <c r="J51" s="3">
        <v>2</v>
      </c>
      <c r="K51" s="3">
        <v>12.375</v>
      </c>
    </row>
    <row r="52" spans="1:11">
      <c r="A52" s="12">
        <v>48</v>
      </c>
      <c r="B52" s="12">
        <v>32513</v>
      </c>
      <c r="C52" s="18" t="s">
        <v>50</v>
      </c>
      <c r="D52" s="19" t="s">
        <v>735</v>
      </c>
      <c r="E52" s="20" t="s">
        <v>736</v>
      </c>
      <c r="F52" s="59">
        <v>5</v>
      </c>
      <c r="G52" s="59">
        <v>4</v>
      </c>
      <c r="H52" s="60">
        <f t="shared" si="2"/>
        <v>9</v>
      </c>
      <c r="I52" s="3">
        <v>10</v>
      </c>
      <c r="J52" s="3">
        <v>2</v>
      </c>
      <c r="K52" s="3">
        <v>12</v>
      </c>
    </row>
    <row r="53" spans="1:11">
      <c r="E53" s="56" t="s">
        <v>103</v>
      </c>
      <c r="F53" s="61">
        <f>SUM(F4:F52)</f>
        <v>207</v>
      </c>
      <c r="G53" s="61">
        <f t="shared" ref="G53:H53" si="3">SUM(G4:G52)</f>
        <v>195</v>
      </c>
      <c r="H53" s="61">
        <f t="shared" si="3"/>
        <v>402</v>
      </c>
      <c r="I53" s="3">
        <f>SUM(I4:I52)</f>
        <v>435.125</v>
      </c>
      <c r="J53" s="3">
        <f t="shared" ref="J53:K53" si="4">SUM(J4:J52)</f>
        <v>78.916666666666671</v>
      </c>
      <c r="K53" s="3">
        <f t="shared" si="4"/>
        <v>518.70833333333326</v>
      </c>
    </row>
    <row r="54" spans="1:11">
      <c r="E54" s="56" t="s">
        <v>738</v>
      </c>
      <c r="F54" s="61">
        <f>(F53/49)</f>
        <v>4.2244897959183669</v>
      </c>
      <c r="G54" s="61">
        <f>(G53/49)</f>
        <v>3.9795918367346941</v>
      </c>
      <c r="H54" s="61">
        <f>(H53/49)</f>
        <v>8.204081632653061</v>
      </c>
      <c r="I54" s="3">
        <f>(I53/48)</f>
        <v>9.0651041666666661</v>
      </c>
      <c r="J54" s="3">
        <f>(J53/48)</f>
        <v>1.6440972222222223</v>
      </c>
      <c r="K54" s="3">
        <f>(K53/48)</f>
        <v>10.806423611111109</v>
      </c>
    </row>
    <row r="55" spans="1:11">
      <c r="E55" s="56" t="s">
        <v>739</v>
      </c>
      <c r="F55" s="61">
        <f>(F53*100)/240</f>
        <v>86.25</v>
      </c>
      <c r="G55" s="61">
        <f>(G53*100)/240</f>
        <v>81.25</v>
      </c>
      <c r="H55" s="61">
        <f>(H53*100)/480</f>
        <v>83.75</v>
      </c>
      <c r="I55" s="3">
        <f>(I53*100)/480</f>
        <v>90.651041666666671</v>
      </c>
      <c r="J55" s="3">
        <f>(J53*100)/96</f>
        <v>82.204861111111114</v>
      </c>
      <c r="K55" s="3">
        <f>(K53*100)/576</f>
        <v>90.053530092592581</v>
      </c>
    </row>
  </sheetData>
  <mergeCells count="5">
    <mergeCell ref="A3:A4"/>
    <mergeCell ref="B3:B4"/>
    <mergeCell ref="C3:E4"/>
    <mergeCell ref="A1:K1"/>
    <mergeCell ref="A2:K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5.1</vt:lpstr>
      <vt:lpstr>5.2</vt:lpstr>
      <vt:lpstr>5.3</vt:lpstr>
      <vt:lpstr>5.4</vt:lpstr>
      <vt:lpstr>5.5</vt:lpstr>
      <vt:lpstr>5.6</vt:lpstr>
      <vt:lpstr>5.7</vt:lpstr>
      <vt:lpstr>5.8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สุนันทา สร้อยสวัสดิ์</dc:creator>
  <cp:lastModifiedBy>สุนันทา สร้อยสวัสดิ์</cp:lastModifiedBy>
  <dcterms:created xsi:type="dcterms:W3CDTF">2019-09-30T13:10:28Z</dcterms:created>
  <dcterms:modified xsi:type="dcterms:W3CDTF">2019-10-05T06:01:13Z</dcterms:modified>
</cp:coreProperties>
</file>